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Бюджет 2025\"/>
    </mc:Choice>
  </mc:AlternateContent>
  <bookViews>
    <workbookView xWindow="0" yWindow="0" windowWidth="19200" windowHeight="10890" firstSheet="2" activeTab="2"/>
  </bookViews>
  <sheets>
    <sheet name="уточдек" sheetId="2" r:id="rId1"/>
    <sheet name="2007-1чтение" sheetId="7" r:id="rId2"/>
    <sheet name="2021" sheetId="11" r:id="rId3"/>
  </sheets>
  <calcPr calcId="162913"/>
</workbook>
</file>

<file path=xl/calcChain.xml><?xml version="1.0" encoding="utf-8"?>
<calcChain xmlns="http://schemas.openxmlformats.org/spreadsheetml/2006/main">
  <c r="S156" i="11" l="1"/>
  <c r="S152" i="11" s="1"/>
  <c r="S151" i="11" s="1"/>
  <c r="R156" i="11"/>
  <c r="R152" i="11" s="1"/>
  <c r="R151" i="11" s="1"/>
  <c r="L149" i="11"/>
  <c r="S30" i="11"/>
  <c r="R30" i="11"/>
  <c r="L30" i="11"/>
  <c r="S28" i="11"/>
  <c r="R28" i="11"/>
  <c r="L28" i="11"/>
  <c r="L156" i="11"/>
  <c r="L152" i="11" s="1"/>
  <c r="L151" i="11" s="1"/>
  <c r="M156" i="11"/>
  <c r="M152" i="11" s="1"/>
  <c r="M151" i="11" s="1"/>
  <c r="N156" i="11"/>
  <c r="N152" i="11" s="1"/>
  <c r="N151" i="11" s="1"/>
  <c r="O156" i="11"/>
  <c r="O152" i="11" s="1"/>
  <c r="O151" i="11" s="1"/>
  <c r="P156" i="11"/>
  <c r="P152" i="11" s="1"/>
  <c r="P151" i="11" s="1"/>
  <c r="Q156" i="11"/>
  <c r="Q152" i="11" s="1"/>
  <c r="Q151" i="11" s="1"/>
  <c r="R53" i="11"/>
  <c r="R36" i="11" s="1"/>
  <c r="S53" i="11"/>
  <c r="S36" i="11" s="1"/>
  <c r="L53" i="11"/>
  <c r="L36" i="11" s="1"/>
  <c r="L57" i="11"/>
  <c r="L56" i="11" s="1"/>
  <c r="L20" i="11"/>
  <c r="L16" i="11" s="1"/>
  <c r="M147" i="11"/>
  <c r="M146" i="11" s="1"/>
  <c r="N147" i="11"/>
  <c r="N146" i="11" s="1"/>
  <c r="O147" i="11"/>
  <c r="O146" i="11" s="1"/>
  <c r="P147" i="11"/>
  <c r="P146" i="11" s="1"/>
  <c r="P145" i="11" s="1"/>
  <c r="Q147" i="11"/>
  <c r="Q146" i="11" s="1"/>
  <c r="R147" i="11"/>
  <c r="R146" i="11" s="1"/>
  <c r="S147" i="11"/>
  <c r="S146" i="11" s="1"/>
  <c r="L147" i="11"/>
  <c r="L146" i="11" s="1"/>
  <c r="L145" i="11" s="1"/>
  <c r="M149" i="11"/>
  <c r="N149" i="11"/>
  <c r="O149" i="11"/>
  <c r="P149" i="11"/>
  <c r="Q149" i="11"/>
  <c r="R149" i="11"/>
  <c r="S149" i="11"/>
  <c r="L101" i="11"/>
  <c r="L99" i="11" s="1"/>
  <c r="L98" i="11" s="1"/>
  <c r="M57" i="11"/>
  <c r="M56" i="11" s="1"/>
  <c r="N57" i="11"/>
  <c r="N56" i="11" s="1"/>
  <c r="O57" i="11"/>
  <c r="O56" i="11" s="1"/>
  <c r="P57" i="11"/>
  <c r="P56" i="11" s="1"/>
  <c r="Q57" i="11"/>
  <c r="Q56" i="11" s="1"/>
  <c r="R57" i="11"/>
  <c r="R56" i="11" s="1"/>
  <c r="S57" i="11"/>
  <c r="S56" i="11" s="1"/>
  <c r="M54" i="11"/>
  <c r="M53" i="11" s="1"/>
  <c r="M36" i="11" s="1"/>
  <c r="N54" i="11"/>
  <c r="N53" i="11" s="1"/>
  <c r="N36" i="11" s="1"/>
  <c r="O54" i="11"/>
  <c r="O53" i="11" s="1"/>
  <c r="O36" i="11" s="1"/>
  <c r="P54" i="11"/>
  <c r="P53" i="11" s="1"/>
  <c r="P36" i="11" s="1"/>
  <c r="Q54" i="11"/>
  <c r="Q53" i="11" s="1"/>
  <c r="Q36" i="11" s="1"/>
  <c r="M28" i="11"/>
  <c r="N28" i="11"/>
  <c r="O28" i="11"/>
  <c r="P28" i="11"/>
  <c r="Q28" i="11"/>
  <c r="M30" i="11"/>
  <c r="N30" i="11"/>
  <c r="O30" i="11"/>
  <c r="P30" i="11"/>
  <c r="Q30" i="11"/>
  <c r="M32" i="11"/>
  <c r="N32" i="11"/>
  <c r="O32" i="11"/>
  <c r="P32" i="11"/>
  <c r="Q32" i="11"/>
  <c r="R32" i="11"/>
  <c r="S32" i="11"/>
  <c r="L32" i="11"/>
  <c r="S34" i="11"/>
  <c r="M34" i="11"/>
  <c r="N34" i="11"/>
  <c r="O34" i="11"/>
  <c r="P34" i="11"/>
  <c r="Q34" i="11"/>
  <c r="R34" i="11"/>
  <c r="L34" i="11"/>
  <c r="M101" i="11"/>
  <c r="M99" i="11" s="1"/>
  <c r="N101" i="11"/>
  <c r="N99" i="11" s="1"/>
  <c r="O101" i="11"/>
  <c r="O99" i="11" s="1"/>
  <c r="P101" i="11"/>
  <c r="P99" i="11" s="1"/>
  <c r="Q101" i="11"/>
  <c r="Q99" i="11" s="1"/>
  <c r="R101" i="11"/>
  <c r="R99" i="11"/>
  <c r="S101" i="11"/>
  <c r="S99" i="11" s="1"/>
  <c r="R20" i="11"/>
  <c r="R16" i="11" s="1"/>
  <c r="M18" i="11"/>
  <c r="M17" i="11" s="1"/>
  <c r="M22" i="11"/>
  <c r="M20" i="11" s="1"/>
  <c r="M37" i="11"/>
  <c r="M59" i="11"/>
  <c r="M62" i="11"/>
  <c r="M65" i="11"/>
  <c r="N22" i="11"/>
  <c r="N20" i="11" s="1"/>
  <c r="N16" i="11" s="1"/>
  <c r="O22" i="11"/>
  <c r="O20" i="11" s="1"/>
  <c r="O16" i="11" s="1"/>
  <c r="P22" i="11"/>
  <c r="P20" i="11" s="1"/>
  <c r="P16" i="11" s="1"/>
  <c r="Q22" i="11"/>
  <c r="Q20" i="11" s="1"/>
  <c r="Q16" i="11" s="1"/>
  <c r="S20" i="11"/>
  <c r="S16" i="11" s="1"/>
  <c r="L37" i="11"/>
  <c r="L59" i="11"/>
  <c r="L62" i="11"/>
  <c r="L65" i="11"/>
  <c r="L64" i="11" s="1"/>
  <c r="L100" i="11"/>
  <c r="L18" i="11"/>
  <c r="L17" i="11" s="1"/>
  <c r="L40" i="11"/>
  <c r="L43" i="11"/>
  <c r="L39" i="11" s="1"/>
  <c r="L48" i="11"/>
  <c r="L50" i="11"/>
  <c r="L67" i="11"/>
  <c r="L75" i="11"/>
  <c r="L74" i="11" s="1"/>
  <c r="L78" i="11"/>
  <c r="L81" i="11"/>
  <c r="L87" i="11"/>
  <c r="L93" i="11"/>
  <c r="M40" i="11"/>
  <c r="M43" i="11"/>
  <c r="M48" i="11"/>
  <c r="M50" i="11"/>
  <c r="M67" i="11"/>
  <c r="M81" i="11"/>
  <c r="M77" i="11" s="1"/>
  <c r="M87" i="11"/>
  <c r="L71" i="11"/>
  <c r="L70" i="11" s="1"/>
  <c r="L69" i="11" s="1"/>
  <c r="L91" i="11"/>
  <c r="L104" i="11"/>
  <c r="M108" i="11"/>
  <c r="M110" i="11"/>
  <c r="M113" i="11"/>
  <c r="M123" i="11"/>
  <c r="M128" i="11"/>
  <c r="M136" i="11"/>
  <c r="M100" i="11"/>
  <c r="M104" i="11"/>
  <c r="L108" i="11"/>
  <c r="L107" i="11" s="1"/>
  <c r="N107" i="11"/>
  <c r="L187" i="11"/>
  <c r="O107" i="11" s="1"/>
  <c r="L110" i="11"/>
  <c r="L113" i="11"/>
  <c r="L117" i="11"/>
  <c r="L119" i="11"/>
  <c r="L121" i="11"/>
  <c r="L123" i="11"/>
  <c r="L125" i="11"/>
  <c r="L127" i="11"/>
  <c r="L130" i="11"/>
  <c r="L132" i="11"/>
  <c r="L134" i="11"/>
  <c r="L115" i="11"/>
  <c r="L141" i="11"/>
  <c r="L137" i="11"/>
  <c r="L139" i="11"/>
  <c r="N136" i="11"/>
  <c r="L165" i="11"/>
  <c r="L169" i="11" s="1"/>
  <c r="O136" i="11" s="1"/>
  <c r="L143" i="11"/>
  <c r="L154" i="11"/>
  <c r="L153" i="11" s="1"/>
  <c r="E134" i="7"/>
  <c r="H81" i="7" s="1"/>
  <c r="E112" i="7"/>
  <c r="E116" i="7" s="1"/>
  <c r="H100" i="7" s="1"/>
  <c r="G81" i="7"/>
  <c r="G109" i="7" s="1"/>
  <c r="G100" i="7"/>
  <c r="G105" i="7"/>
  <c r="H105" i="7"/>
  <c r="E12" i="7"/>
  <c r="E11" i="7"/>
  <c r="E16" i="7"/>
  <c r="E14" i="7"/>
  <c r="E21" i="7"/>
  <c r="E24" i="7"/>
  <c r="E23" i="7" s="1"/>
  <c r="E27" i="7"/>
  <c r="E30" i="7"/>
  <c r="E26" i="7" s="1"/>
  <c r="E35" i="7"/>
  <c r="E37" i="7"/>
  <c r="E33" i="7" s="1"/>
  <c r="E41" i="7"/>
  <c r="E44" i="7"/>
  <c r="E46" i="7"/>
  <c r="E48" i="7"/>
  <c r="E50" i="7"/>
  <c r="E58" i="7"/>
  <c r="E57" i="7" s="1"/>
  <c r="E61" i="7"/>
  <c r="E66" i="7"/>
  <c r="E54" i="7"/>
  <c r="E53" i="7" s="1"/>
  <c r="E52" i="7" s="1"/>
  <c r="E70" i="7"/>
  <c r="E76" i="7"/>
  <c r="E78" i="7"/>
  <c r="E75" i="7" s="1"/>
  <c r="E82" i="7"/>
  <c r="E84" i="7"/>
  <c r="E86" i="7"/>
  <c r="E88" i="7"/>
  <c r="E81" i="7" s="1"/>
  <c r="E92" i="7"/>
  <c r="E94" i="7"/>
  <c r="E96" i="7"/>
  <c r="E98" i="7"/>
  <c r="E90" i="7"/>
  <c r="E100" i="7"/>
  <c r="E106" i="7"/>
  <c r="E105" i="7"/>
  <c r="E107" i="7"/>
  <c r="E103" i="7"/>
  <c r="E102" i="7" s="1"/>
  <c r="F100" i="7"/>
  <c r="F98" i="7"/>
  <c r="F96" i="7"/>
  <c r="F86" i="7"/>
  <c r="F84" i="7"/>
  <c r="F81" i="7" s="1"/>
  <c r="F74" i="7" s="1"/>
  <c r="F82" i="7"/>
  <c r="F78" i="7"/>
  <c r="F76" i="7"/>
  <c r="G75" i="7"/>
  <c r="G74" i="7"/>
  <c r="G73" i="7"/>
  <c r="F12" i="7"/>
  <c r="F11" i="7" s="1"/>
  <c r="F16" i="7"/>
  <c r="F14" i="7" s="1"/>
  <c r="F21" i="7"/>
  <c r="F24" i="7"/>
  <c r="F23" i="7"/>
  <c r="F27" i="7"/>
  <c r="F26" i="7"/>
  <c r="F30" i="7"/>
  <c r="F35" i="7"/>
  <c r="F33" i="7" s="1"/>
  <c r="F37" i="7"/>
  <c r="F41" i="7"/>
  <c r="F44" i="7"/>
  <c r="F46" i="7"/>
  <c r="F43" i="7" s="1"/>
  <c r="F48" i="7"/>
  <c r="F50" i="7"/>
  <c r="F61" i="7"/>
  <c r="F57" i="7"/>
  <c r="F66" i="7"/>
  <c r="G9" i="7"/>
  <c r="G81" i="2"/>
  <c r="G109" i="2"/>
  <c r="G100" i="2"/>
  <c r="G105" i="2"/>
  <c r="E134" i="2"/>
  <c r="H81" i="2"/>
  <c r="H109" i="2" s="1"/>
  <c r="I109" i="2" s="1"/>
  <c r="E112" i="2"/>
  <c r="E116" i="2"/>
  <c r="H100" i="2"/>
  <c r="I100" i="2" s="1"/>
  <c r="H105" i="2"/>
  <c r="I105" i="2" s="1"/>
  <c r="J105" i="2" s="1"/>
  <c r="E106" i="2"/>
  <c r="E105" i="2"/>
  <c r="E100" i="2"/>
  <c r="E98" i="2"/>
  <c r="E82" i="2"/>
  <c r="E84" i="2"/>
  <c r="G73" i="2"/>
  <c r="E86" i="2"/>
  <c r="E88" i="2"/>
  <c r="E92" i="2"/>
  <c r="E94" i="2"/>
  <c r="E96" i="2"/>
  <c r="E90" i="2"/>
  <c r="G74" i="2"/>
  <c r="E76" i="2"/>
  <c r="E78" i="2"/>
  <c r="E75" i="2" s="1"/>
  <c r="H75" i="2" s="1"/>
  <c r="G75" i="2"/>
  <c r="G9" i="2"/>
  <c r="E12" i="2"/>
  <c r="E11" i="2" s="1"/>
  <c r="E16" i="2"/>
  <c r="E14" i="2" s="1"/>
  <c r="E21" i="2"/>
  <c r="E24" i="2"/>
  <c r="E23" i="2"/>
  <c r="E27" i="2"/>
  <c r="E26" i="2" s="1"/>
  <c r="E30" i="2"/>
  <c r="E35" i="2"/>
  <c r="E37" i="2"/>
  <c r="E33" i="2" s="1"/>
  <c r="E41" i="2"/>
  <c r="E44" i="2"/>
  <c r="E46" i="2"/>
  <c r="E48" i="2"/>
  <c r="E40" i="2" s="1"/>
  <c r="E50" i="2"/>
  <c r="E58" i="2"/>
  <c r="E61" i="2"/>
  <c r="E66" i="2"/>
  <c r="E54" i="2"/>
  <c r="E53" i="2" s="1"/>
  <c r="E52" i="2" s="1"/>
  <c r="E70" i="2"/>
  <c r="E107" i="2"/>
  <c r="F78" i="2"/>
  <c r="F76" i="2"/>
  <c r="E103" i="2"/>
  <c r="E102" i="2" s="1"/>
  <c r="F82" i="2"/>
  <c r="F84" i="2"/>
  <c r="F86" i="2"/>
  <c r="F96" i="2"/>
  <c r="F98" i="2"/>
  <c r="F100" i="2"/>
  <c r="F66" i="2"/>
  <c r="F61" i="2"/>
  <c r="F57" i="2" s="1"/>
  <c r="F24" i="2"/>
  <c r="F23" i="2" s="1"/>
  <c r="F12" i="2"/>
  <c r="F11" i="2"/>
  <c r="F16" i="2"/>
  <c r="F14" i="2" s="1"/>
  <c r="F21" i="2"/>
  <c r="F27" i="2"/>
  <c r="F26" i="2" s="1"/>
  <c r="F30" i="2"/>
  <c r="F35" i="2"/>
  <c r="F37" i="2"/>
  <c r="F33" i="2" s="1"/>
  <c r="F41" i="2"/>
  <c r="F44" i="2"/>
  <c r="F46" i="2"/>
  <c r="F48" i="2"/>
  <c r="F50" i="2"/>
  <c r="I105" i="7"/>
  <c r="J105" i="7" s="1"/>
  <c r="E43" i="2"/>
  <c r="R27" i="11"/>
  <c r="R26" i="11" s="1"/>
  <c r="E74" i="7" l="1"/>
  <c r="H74" i="7" s="1"/>
  <c r="H109" i="7"/>
  <c r="I109" i="7" s="1"/>
  <c r="I100" i="7"/>
  <c r="J100" i="7" s="1"/>
  <c r="F10" i="2"/>
  <c r="H75" i="7"/>
  <c r="E57" i="2"/>
  <c r="E10" i="2"/>
  <c r="E9" i="2" s="1"/>
  <c r="E72" i="2" s="1"/>
  <c r="J100" i="2"/>
  <c r="I81" i="2"/>
  <c r="F10" i="7"/>
  <c r="O98" i="11"/>
  <c r="I81" i="7"/>
  <c r="J81" i="7" s="1"/>
  <c r="F43" i="2"/>
  <c r="F40" i="2" s="1"/>
  <c r="F40" i="7"/>
  <c r="E10" i="7"/>
  <c r="E9" i="7" s="1"/>
  <c r="M27" i="11"/>
  <c r="M26" i="11" s="1"/>
  <c r="Q145" i="11"/>
  <c r="Q98" i="11" s="1"/>
  <c r="Q97" i="11" s="1"/>
  <c r="L27" i="11"/>
  <c r="L26" i="11" s="1"/>
  <c r="S145" i="11"/>
  <c r="F81" i="2"/>
  <c r="F74" i="2" s="1"/>
  <c r="E81" i="2"/>
  <c r="E43" i="7"/>
  <c r="P136" i="11"/>
  <c r="Q136" i="11" s="1"/>
  <c r="S98" i="11"/>
  <c r="P98" i="11"/>
  <c r="M145" i="11"/>
  <c r="L15" i="11"/>
  <c r="L77" i="11"/>
  <c r="Q27" i="11"/>
  <c r="Q26" i="11" s="1"/>
  <c r="L46" i="11"/>
  <c r="M39" i="11"/>
  <c r="N145" i="11"/>
  <c r="P27" i="11"/>
  <c r="P26" i="11" s="1"/>
  <c r="P15" i="11" s="1"/>
  <c r="P96" i="11" s="1"/>
  <c r="L112" i="11"/>
  <c r="M107" i="11"/>
  <c r="M46" i="11"/>
  <c r="S27" i="11"/>
  <c r="S26" i="11" s="1"/>
  <c r="S15" i="11" s="1"/>
  <c r="S96" i="11" s="1"/>
  <c r="L136" i="11"/>
  <c r="R145" i="11"/>
  <c r="P107" i="11"/>
  <c r="Q107" i="11" s="1"/>
  <c r="O27" i="11"/>
  <c r="O26" i="11" s="1"/>
  <c r="O15" i="11" s="1"/>
  <c r="O96" i="11" s="1"/>
  <c r="M16" i="11"/>
  <c r="M15" i="11" s="1"/>
  <c r="M96" i="11" s="1"/>
  <c r="N27" i="11"/>
  <c r="N26" i="11" s="1"/>
  <c r="N15" i="11" s="1"/>
  <c r="N96" i="11" s="1"/>
  <c r="R15" i="11"/>
  <c r="R96" i="11" s="1"/>
  <c r="O145" i="11"/>
  <c r="L97" i="11"/>
  <c r="F9" i="2"/>
  <c r="F72" i="2" s="1"/>
  <c r="E73" i="2"/>
  <c r="H73" i="2" s="1"/>
  <c r="E74" i="2"/>
  <c r="H74" i="2" s="1"/>
  <c r="L96" i="11"/>
  <c r="H9" i="2"/>
  <c r="J81" i="2"/>
  <c r="F9" i="7"/>
  <c r="F72" i="7" s="1"/>
  <c r="E40" i="7"/>
  <c r="Q15" i="11"/>
  <c r="Q96" i="11" s="1"/>
  <c r="S97" i="11"/>
  <c r="P97" i="11"/>
  <c r="E73" i="7"/>
  <c r="H73" i="7" s="1"/>
  <c r="N98" i="11" l="1"/>
  <c r="N97" i="11" s="1"/>
  <c r="N162" i="11" s="1"/>
  <c r="R97" i="11"/>
  <c r="R162" i="11" s="1"/>
  <c r="O97" i="11"/>
  <c r="O162" i="11" s="1"/>
  <c r="R98" i="11"/>
  <c r="M98" i="11"/>
  <c r="M97" i="11" s="1"/>
  <c r="M162" i="11" s="1"/>
  <c r="E109" i="2"/>
  <c r="S162" i="11"/>
  <c r="Q162" i="11"/>
  <c r="P162" i="11"/>
  <c r="L162" i="11"/>
  <c r="E72" i="7"/>
  <c r="E109" i="7" s="1"/>
  <c r="H9" i="7"/>
</calcChain>
</file>

<file path=xl/sharedStrings.xml><?xml version="1.0" encoding="utf-8"?>
<sst xmlns="http://schemas.openxmlformats.org/spreadsheetml/2006/main" count="1808" uniqueCount="470">
  <si>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</si>
  <si>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</si>
  <si>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</si>
  <si>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40</t>
  </si>
  <si>
    <t>000 1 00 00000 00 0000 000</t>
  </si>
  <si>
    <t>ДОХОДЫ</t>
  </si>
  <si>
    <t>НАЛОГИ НА ПРИБЫЛЬ, ДОХОДЫ</t>
  </si>
  <si>
    <t>000 1 01 01000 00 0000 110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</si>
  <si>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</si>
  <si>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</si>
  <si>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000 1 01 02000 01 0000 110</t>
  </si>
  <si>
    <t>Налог на доходы физических лиц</t>
  </si>
  <si>
    <t>000 1 05 00000 00 0000 000</t>
  </si>
  <si>
    <t>000 1 06 00000 00 0000 000</t>
  </si>
  <si>
    <t>НАЛОГИ НА ИМУЩЕСТВО</t>
  </si>
  <si>
    <t>000 1 08 00000 00 0000 000</t>
  </si>
  <si>
    <t>ГОСУДАРСТВЕННАЯ ПОШЛИНА</t>
  </si>
  <si>
    <t>Государственная пошлина по делам, рассматриваемым в судах общей юрисдикции, мировыми судьям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</si>
  <si>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</si>
  <si>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</si>
  <si>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</si>
  <si>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</si>
  <si>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</si>
  <si>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Доходы от сдачи в аренду имущества, находящегося в государственной и муниципальной собственности</t>
  </si>
  <si>
    <t>Арендная плата за земли, находящиеся в государственной собственности до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</si>
  <si>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</si>
  <si>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</si>
  <si>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</si>
  <si>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ШТРАФНЫЕ САНКЦИИ, ВОЗМЕЩЕНИЕ УЩЕРБА</t>
  </si>
  <si>
    <t>000 1 16 03000 00 0000 140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</si>
  <si>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</si>
  <si>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</si>
  <si>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- прочие поступления от денежных взысканий (штрафов) и иных сумм в возмещение ущерба, зачисляемые в местные бюджеты</t>
  </si>
  <si>
    <t xml:space="preserve">ИТОГО СОБСТВЕННЫХ  ДОХОДОВ 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</si>
  <si>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</si>
  <si>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</si>
  <si>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</si>
  <si>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ФЕДЕРАЦИИ, КРОМЕ БЮДЖЕТОВ ГОСУДАРСТВЕННЫХ ВНЕБЮДЖЕТНЫХ ФОНДОВ</t>
  </si>
  <si>
    <t>Дотации от других бюджетов бюджетной системы Российской Федерации</t>
  </si>
  <si>
    <t>Прочие дотации</t>
  </si>
  <si>
    <t>Субвенции от других бюджетов бюджетной системы Российской Федерации</t>
  </si>
  <si>
    <t>Прочие субвенции</t>
  </si>
  <si>
    <t>Субсидии от других бюджетов бюджетной системы Российской Федерации</t>
  </si>
  <si>
    <t>РЫНОЧНЫЕ ПРОДАЖИ ТОВАРОВ И УСЛУГ</t>
  </si>
  <si>
    <t>Доходы от продажи услуг, зачисляемые в местные бюджеты</t>
  </si>
  <si>
    <t>ВСЕГО ДОХОДОВ</t>
  </si>
  <si>
    <t>182 1 01 02040 01 0000 110</t>
  </si>
  <si>
    <t>Налог на доходы физических лиц с доходов, полученных в виде выигрышей и призов в проводимых конкурсах, играх и других мероприятий в целях рекламы товаров, работ и услуг, страховых выплат по договорам добровольного страхования жизни, заключенным на срок менее 5 лет, в части превышения сумм страховых взносов, увеличенных на сумму, расчитанную исходя из действующей ставки рефинансирования, процентных доходов по вкладамв банках (за исключением срочных пенсионных вкладов, внесенных на срок не менее 6 месяцев), в виде материальной выгоды от экономии на процентах при получении заемных (кредитных) средств (за исключением материальной выгоды, полученной на процентах за пользование целевыми займами (кредитами) на новое строительство или приобретение жилья)</t>
  </si>
  <si>
    <t>182 1 05 02000 01 0000 110</t>
  </si>
  <si>
    <t>000 1 08 03000 01 0000 110</t>
  </si>
  <si>
    <t>438 1 08 03010 01 0000 110</t>
  </si>
  <si>
    <t>000 1 08 07160 01 0000 110</t>
  </si>
  <si>
    <t>ЗАДОЛЖЕННОСТЬ И ПЕРЕРАСЧЕТЫ ПО ОТМЕНЕННЫМ НАЛОГАМ, СБОРАМ И ИНЫМ ОБЯЗАТЕЛЬНЫМ ПЛАТЕЖАМ</t>
  </si>
  <si>
    <t>000 1 09 00000 00 0000 000</t>
  </si>
  <si>
    <t>000 1 11 08040 00 0000 120</t>
  </si>
  <si>
    <t>000 1 11 05010 00 0000 120</t>
  </si>
  <si>
    <t>000 1 12 00000 00 0000 000</t>
  </si>
  <si>
    <t>000 1 16 00000 00 0000 000</t>
  </si>
  <si>
    <t>498 1 12 01000 01 0000 120</t>
  </si>
  <si>
    <t>182 1 16 03010 01 0000 140</t>
  </si>
  <si>
    <t>000 2 02 01000 00 0000 151</t>
  </si>
  <si>
    <t>000 2 02 01100 00 0000 151</t>
  </si>
  <si>
    <t>000 2 02 02000 00 0000 151</t>
  </si>
  <si>
    <t>000 2 02 04000 00 0000 151</t>
  </si>
  <si>
    <t>000 1 01 00000 00 0000 000</t>
  </si>
  <si>
    <t>182 1 01 01012 02 0000 110</t>
  </si>
  <si>
    <t>000 2 02 01010 05 0000 151</t>
  </si>
  <si>
    <t>000 2 02 01070 05 0000 151</t>
  </si>
  <si>
    <t xml:space="preserve"> -дотации бюджетам муниципальных образований на выравнивание уровня бюджетной обеспеченности</t>
  </si>
  <si>
    <t>000 2 02 02080 05 0000 151</t>
  </si>
  <si>
    <t>Субвенции бюджетам муниципальных районов на оплату ЖКХ отдельным категориям граждан</t>
  </si>
  <si>
    <t>000 2 02 02900 00 0000 151</t>
  </si>
  <si>
    <t>000 2 02 02940 05 0000 151</t>
  </si>
  <si>
    <t>Прочие субвенции, зачисляемые в бюджеты муниципальных районов</t>
  </si>
  <si>
    <t>Прочие субсидии, зачисляемые в бюджеты муниципальных районов</t>
  </si>
  <si>
    <t>000 2 02 04930 05 0000 151</t>
  </si>
  <si>
    <t>000 2 02 09065 05 0000 151</t>
  </si>
  <si>
    <t>Прочие безвозмездные поступления в бюджеты муниципальных районов от бюджетов поселений</t>
  </si>
  <si>
    <t>НАЛОГИ НА СОВОКУПНЫЙ ДОХОД</t>
  </si>
  <si>
    <t>Единый налог на вмененный доход для отдельных видов деятельности</t>
  </si>
  <si>
    <t>Земельный налог</t>
  </si>
  <si>
    <t xml:space="preserve">Госпошлина за совершение нотариальных действий </t>
  </si>
  <si>
    <t>Код дохода</t>
  </si>
  <si>
    <t>000 1 01 01010 00 0000 110</t>
  </si>
  <si>
    <t>182 1 01 02022 01 0000 110</t>
  </si>
  <si>
    <t>0001 01 02010 01 0000  110</t>
  </si>
  <si>
    <t>0001 01 02030 01 0000 110</t>
  </si>
  <si>
    <t>182 1 06 06000 03 0000 110</t>
  </si>
  <si>
    <t>000 1 08 07140 01 0000 110</t>
  </si>
  <si>
    <t>000 1 09 01000 03 0000 110</t>
  </si>
  <si>
    <t>000 1 09 04000 00 0000 110</t>
  </si>
  <si>
    <t>000 1 09 04050 03 0000 110</t>
  </si>
  <si>
    <t>000 1 09 07000 03 0000 110</t>
  </si>
  <si>
    <t>000 1 09 07030 03 0000 110</t>
  </si>
  <si>
    <t>000 1 09 07050 03 0000 110</t>
  </si>
  <si>
    <t>000 1 11 05020 00 0000 120</t>
  </si>
  <si>
    <t>000 1 11 05025 05 0000 120</t>
  </si>
  <si>
    <t>000 1 15 00000 00 0000 000</t>
  </si>
  <si>
    <t>000 1 16 25000 01 0000 140</t>
  </si>
  <si>
    <t>000 1 16 25060 01 0000 140</t>
  </si>
  <si>
    <t>000 1 16 27000 01 0000 140</t>
  </si>
  <si>
    <t>000 1 16 28000 01 0000 140</t>
  </si>
  <si>
    <t>000 1 16 30000 01 0000 140</t>
  </si>
  <si>
    <t>000 1 16 90000 00 0000 140</t>
  </si>
  <si>
    <t>000 1 16 90050 05 0000 140</t>
  </si>
  <si>
    <t>000 1 17 05050 05 0000 180</t>
  </si>
  <si>
    <t>000 2 02 02220 00 0000 151</t>
  </si>
  <si>
    <t>000 2 02 02223 05 0000 151</t>
  </si>
  <si>
    <t>000 2 02 02330 00 0000 151</t>
  </si>
  <si>
    <t>000 2 02 02333 05 0000 151</t>
  </si>
  <si>
    <t>000 2 02 02350 00 0000 151</t>
  </si>
  <si>
    <t>000 2 02 02354 05 0000 151</t>
  </si>
  <si>
    <t>182 1 01 02021 01 0000 110</t>
  </si>
  <si>
    <t>000 1 11 03000 00 0000 120</t>
  </si>
  <si>
    <t>Наименование</t>
  </si>
  <si>
    <t>-налог на прибыль организаций, зачисляемый в бюджеты субъектов РФ</t>
  </si>
  <si>
    <t>Налог на доходы физических лиц с доходов, полученных в виде дивидендов от долевого участия в деятельности организаций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</si>
  <si>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</si>
  <si>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 xml:space="preserve"> - 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</si>
  <si>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Налог на прибыль, зачисляемый в местные бюджеты</t>
  </si>
  <si>
    <t>Налоги на имущество</t>
  </si>
  <si>
    <t>Прочие налоги и сборы (по отмененным местным налогам и сборам)</t>
  </si>
  <si>
    <t>Арендная плата за земли, находящиеся в государственной собственности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</si>
  <si>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Арендная плата и поступления от продажи права на заключение договоров аренды за  земли, находящиеся в собственности муниципальных районов</t>
  </si>
  <si>
    <t>АДМИНИСТРАТИВНЫЕ ПЛАТЕЖИ И СБОРЫ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</si>
  <si>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законодательства,лесного законодательства, водного законодательства</t>
  </si>
  <si>
    <t>Денежные взыскания (штрафы) за нарушение Федерального закона "О пожарной безопасности"</t>
  </si>
  <si>
    <t>Денежные взыскания (штрафы) за нарушение законодательства в области обеспечения санитарно-эпидимиологического благополучия человека и законодательства в сфере защиты потребителей</t>
  </si>
  <si>
    <t>Денежные взыскания (штрафы) за административные правонарушения в области дорожного движения</t>
  </si>
  <si>
    <t>Субвенции на осуществление расходов бюджетов по выплате государственных пособий гражданам, имеющим детей</t>
  </si>
  <si>
    <t>Субвенции бюджетам муниципальных районов на осуществление расходов бюджетов по выплате государственных пособий гражданам, имеющим детей</t>
  </si>
  <si>
    <t>Субвенции бюджетам на ежемесячное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</si>
  <si>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</si>
  <si>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Субвенции на осуществление полномочий по первичному воинскому учету на территориях, где отсутствуют военные комиссариаты</t>
  </si>
  <si>
    <t>Субвенции бюджетам муниципальных районов на осуществление полномочий по первичному воинскому учету на территориях, на территориях, где отсутствуют военные комиссариаты</t>
  </si>
  <si>
    <t>Плановые показатели на 2006 год</t>
  </si>
  <si>
    <t>182 1 01 02020 01 0000 110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</si>
  <si>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</si>
  <si>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 xml:space="preserve"> - государственная пошлина за выдачу ордера на квартиру</t>
  </si>
  <si>
    <t>182 1 06 06023 05 0000 110</t>
  </si>
  <si>
    <t>Земельный налог, взимаемый по ставке, установленной подпунктом 2 пункта 1 статьи 394 Налогового Кодекса Российской Федерации и применяемой к объекту налогообложения, расположенному в границах межселенной территории</t>
  </si>
  <si>
    <t>000 1 08 04000 01 0000 110</t>
  </si>
  <si>
    <t>ПРОЧИЕ НЕНАЛОГОВЫЕ ДОХОДЫ БЮДЖЕТОВ МНИЦИПАЛЬНЫХ РАЙОНОВ</t>
  </si>
  <si>
    <t xml:space="preserve"> -дотации бюджетам субъектов РФ на поддержку мер по обеспечению сбалансированности бюджетов</t>
  </si>
  <si>
    <t>000 2 02 02080 00 0000 151</t>
  </si>
  <si>
    <t>Субвенции на оплату жилищно-коммунальных услуг отдельным категориям граждан</t>
  </si>
  <si>
    <t>000 2 02 02090 00 0000 151</t>
  </si>
  <si>
    <t>Субвенции бюджетам на осуществление полномочий по подготовке и проведению сельскохозяйственной переписи</t>
  </si>
  <si>
    <t>000 2 02 02094 05 0000 151</t>
  </si>
  <si>
    <t>Субвенции бюджетам муниципальных районов на осуществление полномочий по подготовке и проведению сельскохозяйственной переписи</t>
  </si>
  <si>
    <t>000 2 02 02180 00 0000 151</t>
  </si>
  <si>
    <t>000 2 02 02180 05 0000 151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</si>
  <si>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</si>
  <si>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состовлению (изменению и дополнению) списков кандидатов в присяжные заседатели федеральных судов общей юрисдикции в Российской Федерации</t>
  </si>
  <si>
    <t>000 2 02 02420 00 0000 151</t>
  </si>
  <si>
    <t>Субвенции бюджетам на 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</si>
  <si>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>000 2 02 02423 05 0000 151</t>
  </si>
  <si>
    <t>Субвенции бюджетам муниципальных районовна 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</si>
  <si>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>000 2 02 09000 00 0000 151</t>
  </si>
  <si>
    <t>Прочие безвозмездные поступления от других бюджетов бюджетной системы</t>
  </si>
  <si>
    <t>000 2 02 09060 00 0000 151</t>
  </si>
  <si>
    <t>Прочие безвозмездные поступления от бюджетов поселений</t>
  </si>
  <si>
    <t>ДОХОДЫ ОТ ПРЕДПРИНИМАТЕЛЬСКОЙ  И  ИНОЙ ПРИНОСЯЩЕЙ ДОХОД  ДЕЯТЕЛЬНОСТИ</t>
  </si>
  <si>
    <t>000 2 02 01010 00 0000 151</t>
  </si>
  <si>
    <t>Дотации на выравнивание уровня бюджетной обеспеченности</t>
  </si>
  <si>
    <t>000 2 02 01070 00 0000 151</t>
  </si>
  <si>
    <t>Дотации бюджетам на поддержку мер по обеспечению сбалансированности бюджетов</t>
  </si>
  <si>
    <t>Доходы от продажи услуг</t>
  </si>
  <si>
    <t xml:space="preserve">000 3 00 00000 00 0000 000 </t>
  </si>
  <si>
    <t xml:space="preserve">000 3 02 00000 00 0000 000 </t>
  </si>
  <si>
    <t xml:space="preserve">000 3 02 01000 00 0000 130 </t>
  </si>
  <si>
    <t>000 3 02 01050 05 0000 130</t>
  </si>
  <si>
    <t xml:space="preserve">                                   Приложение №</t>
  </si>
  <si>
    <t>к решению Мотыгинского районного Совета депутатов</t>
  </si>
  <si>
    <t>от "_____"______________2006г. №_________</t>
  </si>
  <si>
    <t>тыс. руб.</t>
  </si>
  <si>
    <t>Доходы  районного бюджета на 2006 год</t>
  </si>
  <si>
    <t>по группам и подгруппам бюджетной классификации</t>
  </si>
  <si>
    <t>000 1 11 05000 00 0000 120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</si>
  <si>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</si>
  <si>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</si>
  <si>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</si>
  <si>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государственной и муниципальной собственности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</si>
  <si>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</si>
  <si>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000 1 14 02032 05 0000 410</t>
  </si>
  <si>
    <t>000 1 14 02030 05 0000 410</t>
  </si>
  <si>
    <t xml:space="preserve"> -налог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зарегестрированными в качестве индивидуальных предпринимателей, частных нотариусов и других лиц, занимающихся частной практикой</t>
  </si>
  <si>
    <t xml:space="preserve"> -налог на доходы физических лиц с доходов, облагаемых по налоговой ставке, установленной пунктом 1 статьи 224 Налогового Кодекса Российской Федерации и полученных физическими лицами, зарегестрированными в качестве индивидуальных предпринимателей, частных нотариусов и других лиц, занимающихся частной практикой</t>
  </si>
  <si>
    <t xml:space="preserve"> -государственная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</si>
  <si>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 xml:space="preserve"> -земельный налог (по обязательствам, возникшим до 01.01.2005г.)</t>
  </si>
  <si>
    <t xml:space="preserve"> -целевые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</si>
  <si>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-прочие местные налоги и сборы</t>
  </si>
  <si>
    <t xml:space="preserve"> -проценты, полученные от предоставления бюджетных кредитов внутри страны за счет средств местных бюджетов</t>
  </si>
  <si>
    <t xml:space="preserve"> -арендная плата и поступления от продажи права на заключение договоров аренды за  земли  до разграничения государственной собственности на землю (за исключением земель, предназначенных для целей жилищного строительства)</t>
  </si>
  <si>
    <t xml:space="preserve"> -прочие поступления от использования имущества, находящегося в муниципальной собственности</t>
  </si>
  <si>
    <t xml:space="preserve"> -доходы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основных средств по указанному имуществу)</t>
  </si>
  <si>
    <t xml:space="preserve"> -денежные взыскания (штрафы) за нарушение законодательства о налогах и сборах, предусмотренные статьями 116,117,118, пунктами 1 и 2 статьи 120, статьями 125, 126, 128, 129, 129.1, 132, 134, пунктом 2 статьи 135 и статьей 135.1 Налогового Кодекса Российской Федерации</t>
  </si>
  <si>
    <t xml:space="preserve"> -денежные взыскания (штрафы) за нарушение земельного законодательства</t>
  </si>
  <si>
    <t>000 1 16 03030 01 0000 140</t>
  </si>
  <si>
    <t xml:space="preserve"> -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</si>
  <si>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Исполнение на 22.11.2006 года</t>
  </si>
  <si>
    <t>020 1 11 03050 05 0000 120</t>
  </si>
  <si>
    <t>010 1 11 05011 01 0000 120</t>
  </si>
  <si>
    <t>010 1 11 08045 05 0000 120</t>
  </si>
  <si>
    <t>000 1 17 05000 00 0000 000</t>
  </si>
  <si>
    <t xml:space="preserve">ПРОЧИЕ НЕНАЛОГОВЫЕ ДОХОДЫ </t>
  </si>
  <si>
    <t>000 1 19 00000 00 0000 000</t>
  </si>
  <si>
    <t>ВОЗВРАТ ОСТАТКОВ СУБСИДИЙ И СУБВЕНЦИЙ ПРОШЛЫХ ЛЕТ</t>
  </si>
  <si>
    <t>000 1 19 05010 05 0000 150</t>
  </si>
  <si>
    <t>Возврат остатков субсидий и субвенций прошлых лет</t>
  </si>
  <si>
    <t>План по решению сессии</t>
  </si>
  <si>
    <t>000 2 02 02254 05 0000 151</t>
  </si>
  <si>
    <t>Субвенции на реализацию полномочий по осуществлению выплат инвалидам компенсаций страховых премий по договору обязательного страхования гражданской ответственности владельцев транспортных средств</t>
  </si>
  <si>
    <t>Субвенции бюджетам муниципальных районов на реализацию полномочий по осуществлению выплат инвалидам компенсаций страховых премий по договору обязательного страхования гражданской ответственности владельцев транспртных средств</t>
  </si>
  <si>
    <t>жкх</t>
  </si>
  <si>
    <t>мслуж</t>
  </si>
  <si>
    <t>опека</t>
  </si>
  <si>
    <t>пов етс</t>
  </si>
  <si>
    <t>благоустр</t>
  </si>
  <si>
    <t>*</t>
  </si>
  <si>
    <t>субвенция несоверш</t>
  </si>
  <si>
    <t>субвенция соцзащита органы</t>
  </si>
  <si>
    <t>субвенция соцзащита жку</t>
  </si>
  <si>
    <t>субвенция с/х производство</t>
  </si>
  <si>
    <t>субвенция кл.руков</t>
  </si>
  <si>
    <t>возврат жку</t>
  </si>
  <si>
    <t>субвенция меры соцподдержки</t>
  </si>
  <si>
    <t>о защите прав ребенка</t>
  </si>
  <si>
    <t>соцподдержка инвалидов</t>
  </si>
  <si>
    <t>соц обслуживание населения</t>
  </si>
  <si>
    <t>на погашение кред.задолж.</t>
  </si>
  <si>
    <t>отд.категориям граждан</t>
  </si>
  <si>
    <t>приемн родит</t>
  </si>
  <si>
    <t>образоват.проц</t>
  </si>
  <si>
    <t>субенция скорая</t>
  </si>
  <si>
    <t>предприним ЦРБ</t>
  </si>
  <si>
    <t>вус</t>
  </si>
  <si>
    <t>Доходы  районного бюджета на 2007 год</t>
  </si>
  <si>
    <t>Субвенции бюджетам муниципальных районов на реализацию полномочий по осуществлению выплат инвалидам компенсаций страховых премий по договору обязательного страхования гражданской ответственности владельцев транспортных средств</t>
  </si>
  <si>
    <t>Плановые показатели на 2007 год</t>
  </si>
  <si>
    <t>ПРОЧИЕ БЕЗВОЗМЕЗДНЫЕ ПОСТУПЛЕНИЯ</t>
  </si>
  <si>
    <t xml:space="preserve">Прочие безвозмездные поступления в бюджеты муниципальных районов </t>
  </si>
  <si>
    <t>Код бюджетной классификации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</si>
  <si>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</si>
  <si>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</si>
  <si>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</si>
  <si>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</si>
  <si>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</si>
  <si>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</si>
  <si>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00</t>
  </si>
  <si>
    <t>000</t>
  </si>
  <si>
    <t>0000</t>
  </si>
  <si>
    <t>1</t>
  </si>
  <si>
    <t>01</t>
  </si>
  <si>
    <t>010</t>
  </si>
  <si>
    <t>110</t>
  </si>
  <si>
    <t>012</t>
  </si>
  <si>
    <t>02</t>
  </si>
  <si>
    <t>020</t>
  </si>
  <si>
    <t>021</t>
  </si>
  <si>
    <t>022</t>
  </si>
  <si>
    <t>030</t>
  </si>
  <si>
    <t>05</t>
  </si>
  <si>
    <t>06</t>
  </si>
  <si>
    <t>023</t>
  </si>
  <si>
    <t>08</t>
  </si>
  <si>
    <t>03</t>
  </si>
  <si>
    <t>04</t>
  </si>
  <si>
    <t>07</t>
  </si>
  <si>
    <t>140</t>
  </si>
  <si>
    <t>09</t>
  </si>
  <si>
    <t>050</t>
  </si>
  <si>
    <t>11</t>
  </si>
  <si>
    <t>120</t>
  </si>
  <si>
    <t>040</t>
  </si>
  <si>
    <t>045</t>
  </si>
  <si>
    <t>12</t>
  </si>
  <si>
    <t>16</t>
  </si>
  <si>
    <t>25</t>
  </si>
  <si>
    <t>060</t>
  </si>
  <si>
    <t>27</t>
  </si>
  <si>
    <t>28</t>
  </si>
  <si>
    <t>30</t>
  </si>
  <si>
    <t>90</t>
  </si>
  <si>
    <t>2</t>
  </si>
  <si>
    <t>151</t>
  </si>
  <si>
    <t>180</t>
  </si>
  <si>
    <t>220</t>
  </si>
  <si>
    <t>223</t>
  </si>
  <si>
    <t>3</t>
  </si>
  <si>
    <t>130</t>
  </si>
  <si>
    <t>№ строки</t>
  </si>
  <si>
    <t xml:space="preserve">182 </t>
  </si>
  <si>
    <t xml:space="preserve">000 </t>
  </si>
  <si>
    <t>182</t>
  </si>
  <si>
    <t xml:space="preserve">010 </t>
  </si>
  <si>
    <t>498</t>
  </si>
  <si>
    <t>001</t>
  </si>
  <si>
    <t>003</t>
  </si>
  <si>
    <t>008</t>
  </si>
  <si>
    <t>015</t>
  </si>
  <si>
    <t>043</t>
  </si>
  <si>
    <t>Субвенции бюджетам муниципальных районов на выполнение передаваемых полномочий субъектов РФ</t>
  </si>
  <si>
    <t>999</t>
  </si>
  <si>
    <t>Прочие субсидии бюджетам муниципальных районов</t>
  </si>
  <si>
    <t>13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</si>
  <si>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</si>
  <si>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бюджета</t>
  </si>
  <si>
    <t>Прочие доходы от оказания платных услуг получателями средств бюджета муниципальных районов</t>
  </si>
  <si>
    <t xml:space="preserve"> -денежные взыскания (штрафы) за нарушение законодательства об охране и использовании животного мира</t>
  </si>
  <si>
    <t>Субвенции бюджетам на выплату компенсации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</si>
  <si>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18</t>
  </si>
  <si>
    <t>Доходы бюджетов муниципальных районов от возврата остатков субсидий и субвенций прошлых лет небюджетными организациями</t>
  </si>
  <si>
    <t>Доходы бюджетов от возврата остатков субсидий и субвенций прошлых лет небюджетными организациями</t>
  </si>
  <si>
    <t xml:space="preserve">                                          "О бюджете Мотыгинского района на 2007 год"</t>
  </si>
  <si>
    <t xml:space="preserve">                                            от 29.01.2007 № 13-107</t>
  </si>
  <si>
    <t xml:space="preserve">                                            районного Совета депутатов</t>
  </si>
  <si>
    <t xml:space="preserve">                                            к решению  сессии </t>
  </si>
  <si>
    <t xml:space="preserve">                                            Приложение № 3</t>
  </si>
  <si>
    <t>БЕЗВОЗМЕЗДНЫЕ ПОСТУПЛЕНИЯ ОТ ПРЕДПРИНИМАТЕЛЬСКОЙ И ИНОЙ ПРИНОСЯЩЕЙ ДОХОД ДЕЯТЕЛЬНОСТИ</t>
  </si>
  <si>
    <t>Прочие безвозмездные поступления</t>
  </si>
  <si>
    <t>093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</si>
  <si>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</si>
  <si>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>Субсидии бюджетам на предоставление субсидий молодым семьям для приобретения жилья</t>
  </si>
  <si>
    <t>Субсидии бюджетам муниципальных районов на предоставление субсидий молодым семьям для приобретения жилья</t>
  </si>
  <si>
    <t>Прочие субсидии</t>
  </si>
  <si>
    <t>Государственная пошлина по делам, рассматриваемым в судах общей юрисдикции, мировыми судьями</t>
  </si>
  <si>
    <t>Госпошлина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</si>
  <si>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-денежные взыскания (штрафы) за нарушение законодательства о налогах и сборах, предусмотренные статьями 116,117,118, пунктами 1 и 2 статьи 120, статьями 125, 126, 128, 129, 129.1, 132, 133, 134, 135, 135.1 Налогового Кодекса Российской Федерации</t>
  </si>
  <si>
    <t xml:space="preserve"> - прочие поступления от денежных взысканий (штрафов) и иных сумм в возмещение ущерба, зачисляемые в бюджеты муниципальных районов</t>
  </si>
  <si>
    <t>БЕЗВОЗМЕЗДНЫЕ ПОСТУПЛЕНИЯ ОТ ДРУГИХ БЮДЖЕТОВ БЮДЖЕТНОЙ СИСТЕМЫ РОССИЙСКОЙ ФЕДЕРАЦИИ</t>
  </si>
  <si>
    <t>042</t>
  </si>
  <si>
    <t>Субсидии бюджетам на государственную поддержку внедрения комплексных мер модернизации образования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</si>
  <si>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</si>
  <si>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Субсидии бюджетам субъектов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</si>
  <si>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</si>
  <si>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</si>
  <si>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</si>
  <si>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007</t>
  </si>
  <si>
    <t>Составление (изменение и доплолнение) списков кандидатов в присяжные заседатели федеральных судов общей юрисдикции в Российской Федерации</t>
  </si>
  <si>
    <t xml:space="preserve"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</t>
  </si>
  <si>
    <t>017</t>
  </si>
  <si>
    <t>Субвенции бюджетам муниципальных образований на 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</si>
  <si>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</si>
  <si>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>Субвенции бюджетам муниципальных образований на ежемесячное денежное вознаграждение за классное руководство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</si>
  <si>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</si>
  <si>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РФ</t>
  </si>
  <si>
    <t>024</t>
  </si>
  <si>
    <t>027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</si>
  <si>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</si>
  <si>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029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</si>
  <si>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</si>
  <si>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</si>
  <si>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</si>
  <si>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</si>
  <si>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</si>
  <si>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Прочие поступления от использования имущества, находящегося в собственности поселений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</si>
  <si>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 xml:space="preserve"> -налог на доходы физических лиц с доходов, облагаемых по налоговой ставке, установленной пунктом 1 статьи 224 Налогового Кодекса Российской Федерации и полученных физическими лицами, зарегестрированными в качестве индивидуальных предпринимателей, частных</t>
  </si>
  <si>
    <t>Налог на доходы физических лиц с доходов, полученных в виде выигрышей и призов в проводимых конкурсах, играх и других мероприятий в целях рекламы товаров, работ и услуг, страховых выплат по договорам добровольного страхования жизни, заключенным на срок ме</t>
  </si>
  <si>
    <t xml:space="preserve"> - 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приемом квалификационныхэкзаменов на</t>
  </si>
  <si>
    <t xml:space="preserve"> - арендная плата и поступления от продажи права на заключение договоров аренды земельных участков, государственная собственность на которые не разграничена, расположенных в границах межселенных территорий (за исключением земельных участков, предназначенн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</si>
  <si>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законодательства,лесного за</t>
  </si>
  <si>
    <t>Прочие межбюджетные трансферты, передаваемые бюджетам</t>
  </si>
  <si>
    <t>Иные межбюджетные трансферты</t>
  </si>
  <si>
    <t>тыс.руб</t>
  </si>
  <si>
    <t>Дотации на выравнивание бюджетной обеспеченности</t>
  </si>
  <si>
    <t>0102</t>
  </si>
  <si>
    <t>0103</t>
  </si>
  <si>
    <t>НАЛОГИ НА ТОВАРЫ (РАБОТЫ, УСЛУГИ), РЕАЛИЗУЕМЫЕ НА ТЕРРИТОРИИ РОССИЙСКОЙ ФЕДЕРАЦИИ</t>
  </si>
  <si>
    <t>230</t>
  </si>
  <si>
    <t>240</t>
  </si>
  <si>
    <t>250</t>
  </si>
  <si>
    <t>260</t>
  </si>
  <si>
    <t>7514</t>
  </si>
  <si>
    <t>5003</t>
  </si>
  <si>
    <t>Государственная пошлина за совершение нотариальных действий дол-жностными лицами органов местного самоуправления, уполномочен-ными в соответствии с законодательными актами РФ на совершение нотариальных действий</t>
  </si>
  <si>
    <t>Земельный налог с физических лиц, обладающих земельным участком, расположенным в границах сельских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</si>
  <si>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</si>
  <si>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</si>
  <si>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</si>
  <si>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</si>
  <si>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</si>
  <si>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</t>
  </si>
  <si>
    <t>49</t>
  </si>
  <si>
    <t>35</t>
  </si>
  <si>
    <t>118</t>
  </si>
  <si>
    <t>150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</si>
  <si>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</si>
  <si>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</si>
  <si>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</si>
  <si>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</si>
  <si>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</si>
  <si>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</si>
  <si>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</si>
  <si>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</si>
  <si>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</si>
  <si>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</si>
  <si>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</si>
  <si>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</si>
  <si>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</si>
  <si>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</si>
  <si>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</si>
  <si>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</si>
  <si>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</si>
  <si>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</si>
  <si>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</si>
  <si>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</si>
  <si>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</si>
  <si>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</si>
  <si>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</si>
  <si>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</si>
  <si>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</si>
  <si>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</si>
  <si>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</si>
  <si>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</si>
  <si>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181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</si>
  <si>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</si>
  <si>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</si>
  <si>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</si>
  <si>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</si>
  <si>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</si>
  <si>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</si>
  <si>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</si>
  <si>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</si>
  <si>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</si>
  <si>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</si>
  <si>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14</t>
  </si>
  <si>
    <t>410</t>
  </si>
  <si>
    <t>053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</si>
  <si>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</si>
  <si>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805</t>
  </si>
  <si>
    <t xml:space="preserve">                                         Совета депутатов   </t>
  </si>
  <si>
    <t>231</t>
  </si>
  <si>
    <t>241</t>
  </si>
  <si>
    <t>251</t>
  </si>
  <si>
    <t>261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</si>
  <si>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</si>
  <si>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</si>
  <si>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</si>
  <si>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</si>
  <si>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</si>
  <si>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Земельный налог с физических лиц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</si>
  <si>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</si>
  <si>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Субвенции бюджетам бюджетной системы Российской Федерации
</t>
  </si>
  <si>
    <t>Код аналинической группы подвида</t>
  </si>
  <si>
    <t>8223</t>
  </si>
  <si>
    <t>7412</t>
  </si>
  <si>
    <t xml:space="preserve">                                            Приложение № 2</t>
  </si>
  <si>
    <t>Код группы подвида</t>
  </si>
  <si>
    <t>НАЛОГОВЫЕ И НЕНАЛОГОВЫЕ ДОХОДЫ</t>
  </si>
  <si>
    <t>Наименование кода классификации доходов бюджета</t>
  </si>
  <si>
    <t xml:space="preserve">Дотации бюджетам бюджетной системы Российской Федерации
</t>
  </si>
  <si>
    <t>Дотации бюджетам сельских поселений на выравнивание бюджетной обеспеченности из бюджета субъекта Российской Федерации (за счет средств субвенции краевого бюджета)</t>
  </si>
  <si>
    <t>Дотации бюджетам сельских поселений на выравнивание бюджетной обеспеченности из бюджета субъекта Российской Федерации (за счет средств районного бюджета)</t>
  </si>
  <si>
    <t xml:space="preserve">Субвенции бюджетам сельских поселений на выполнение передаваемых полномочий субъектов Российской Федерации (на создание и обеспечение деятельности административных комиссий)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</si>
  <si>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</si>
  <si>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</si>
  <si>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</si>
  <si>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Прочие межбюджетные трансферты передаваемые бюджетам сельских поселений (на содержание автомобильных дорог общего пользования местного значения)</t>
  </si>
  <si>
    <t>1034</t>
  </si>
  <si>
    <t>7508</t>
  </si>
  <si>
    <t>Прочие межбюджетные трансферты, передаваемые бюджетам  сельских  поселений (на финансовое обеспечение (возмещение) расходных обязательств, связанных с увеличением с 1 июня 2022 года региональных выплат)</t>
  </si>
  <si>
    <t>Прочие межбюджетные трансферты, передаваемые бюджетам  сельских  поселений (на регулирование сбалансированности при осуществлении полномочий по решению вопросов местного значения)</t>
  </si>
  <si>
    <t>Прочие межбюджетные трансферты, передаваемые бюджетам  сельских  поселений (на содержание автомобильных дорог общего пользования местного значения за счёт средств дорожного фонда Красноярского края)</t>
  </si>
  <si>
    <t>Доходы бюджета на 2025 год</t>
  </si>
  <si>
    <t>Доходы бюджета на 2026 год</t>
  </si>
  <si>
    <t>Доходы  бюджета  на 2025 год и плановый период 2026-2027 годов</t>
  </si>
  <si>
    <t>Доходы бюджета на 2027 год</t>
  </si>
  <si>
    <t xml:space="preserve">                                         к  решению Кирсантьевского сельского</t>
  </si>
  <si>
    <t>№ 8/51     от  18.12.2024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</si>
</sst>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8" fillId="0" borderId="0"/>
  </cellStyleXfs>
  <cellXfs count="105">
    <xf numFmtId="0" fontId="0" fillId="0" borderId="0" xfId="0"/>
    <xf numFmtId="0" fontId="0" fillId="0" borderId="0" xfId="0" applyAlignment="1">
      <alignment horizontal="left" wrapText="1"/>
    </xf>
    <xf numFmtId="0" fontId="0" fillId="2" borderId="1" xfId="0" applyFill="1" applyBorder="1" applyAlignment="1">
      <alignment horizontal="left"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horizontal="left" wrapText="1"/>
    </xf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horizontal="left" wrapText="1"/>
    </xf>
    <xf numFmtId="0" fontId="0" fillId="4" borderId="1" xfId="0" applyFill="1" applyBorder="1" applyAlignment="1">
      <alignment wrapText="1"/>
    </xf>
    <xf numFmtId="0" fontId="0" fillId="2" borderId="1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5" borderId="1" xfId="0" applyFill="1" applyBorder="1" applyAlignment="1">
      <alignment horizontal="left" wrapText="1"/>
    </xf>
    <xf numFmtId="0" fontId="0" fillId="5" borderId="1" xfId="0" applyFill="1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6" borderId="1" xfId="0" applyFill="1" applyBorder="1" applyAlignment="1">
      <alignment vertical="center"/>
    </xf>
    <xf numFmtId="0" fontId="0" fillId="6" borderId="1" xfId="0" applyFill="1" applyBorder="1" applyAlignment="1">
      <alignment horizontal="left" wrapText="1"/>
    </xf>
    <xf numFmtId="0" fontId="0" fillId="6" borderId="1" xfId="0" applyFill="1" applyBorder="1" applyAlignment="1">
      <alignment wrapText="1"/>
    </xf>
    <xf numFmtId="0" fontId="0" fillId="7" borderId="1" xfId="0" applyFill="1" applyBorder="1" applyAlignment="1">
      <alignment vertical="center"/>
    </xf>
    <xf numFmtId="0" fontId="0" fillId="7" borderId="1" xfId="0" applyFill="1" applyBorder="1" applyAlignment="1">
      <alignment horizontal="left" wrapText="1"/>
    </xf>
    <xf numFmtId="0" fontId="0" fillId="7" borderId="1" xfId="0" applyFill="1" applyBorder="1" applyAlignment="1">
      <alignment wrapText="1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8" borderId="1" xfId="0" applyFont="1" applyFill="1" applyBorder="1" applyAlignment="1">
      <alignment vertical="center"/>
    </xf>
    <xf numFmtId="0" fontId="1" fillId="8" borderId="1" xfId="0" applyFont="1" applyFill="1" applyBorder="1" applyAlignment="1">
      <alignment horizontal="left" wrapText="1"/>
    </xf>
    <xf numFmtId="0" fontId="1" fillId="8" borderId="1" xfId="0" applyFont="1" applyFill="1" applyBorder="1" applyAlignment="1">
      <alignment wrapText="1"/>
    </xf>
    <xf numFmtId="0" fontId="0" fillId="6" borderId="1" xfId="0" applyFill="1" applyBorder="1"/>
    <xf numFmtId="0" fontId="0" fillId="6" borderId="1" xfId="0" applyFill="1" applyBorder="1" applyAlignment="1">
      <alignment horizontal="right" wrapText="1"/>
    </xf>
    <xf numFmtId="0" fontId="0" fillId="7" borderId="1" xfId="0" applyFill="1" applyBorder="1" applyAlignment="1">
      <alignment horizontal="right" wrapText="1"/>
    </xf>
    <xf numFmtId="0" fontId="0" fillId="2" borderId="1" xfId="0" applyFill="1" applyBorder="1" applyAlignment="1">
      <alignment horizontal="right" wrapText="1"/>
    </xf>
    <xf numFmtId="0" fontId="0" fillId="4" borderId="1" xfId="0" applyFill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0" fillId="5" borderId="1" xfId="0" applyFill="1" applyBorder="1" applyAlignment="1">
      <alignment horizontal="right" wrapText="1"/>
    </xf>
    <xf numFmtId="0" fontId="0" fillId="3" borderId="1" xfId="0" applyFill="1" applyBorder="1" applyAlignment="1">
      <alignment horizontal="right" wrapText="1"/>
    </xf>
    <xf numFmtId="0" fontId="1" fillId="8" borderId="1" xfId="0" applyFont="1" applyFill="1" applyBorder="1" applyAlignment="1">
      <alignment horizontal="right" wrapText="1"/>
    </xf>
    <xf numFmtId="0" fontId="0" fillId="0" borderId="1" xfId="0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/>
    <xf numFmtId="49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0" fontId="4" fillId="4" borderId="1" xfId="0" applyFont="1" applyFill="1" applyBorder="1" applyAlignment="1">
      <alignment horizontal="right" wrapText="1"/>
    </xf>
    <xf numFmtId="49" fontId="4" fillId="0" borderId="2" xfId="0" applyNumberFormat="1" applyFont="1" applyBorder="1" applyAlignment="1">
      <alignment vertical="center"/>
    </xf>
    <xf numFmtId="0" fontId="4" fillId="0" borderId="3" xfId="0" applyFont="1" applyBorder="1" applyAlignment="1">
      <alignment horizontal="right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wrapText="1"/>
    </xf>
    <xf numFmtId="49" fontId="4" fillId="0" borderId="1" xfId="0" applyNumberFormat="1" applyFont="1" applyBorder="1"/>
    <xf numFmtId="0" fontId="4" fillId="0" borderId="0" xfId="0" applyFont="1" applyAlignment="1">
      <alignment horizontal="left" wrapText="1"/>
    </xf>
    <xf numFmtId="0" fontId="4" fillId="0" borderId="4" xfId="0" applyFont="1" applyBorder="1"/>
    <xf numFmtId="0" fontId="4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9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wrapText="1"/>
    </xf>
    <xf numFmtId="0" fontId="4" fillId="10" borderId="1" xfId="0" applyFont="1" applyFill="1" applyBorder="1" applyAlignment="1">
      <alignment horizontal="right"/>
    </xf>
    <xf numFmtId="0" fontId="4" fillId="1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0" borderId="6" xfId="0" applyFont="1" applyBorder="1"/>
    <xf numFmtId="4" fontId="4" fillId="0" borderId="0" xfId="0" applyNumberFormat="1" applyFont="1"/>
    <xf numFmtId="4" fontId="4" fillId="0" borderId="0" xfId="0" applyNumberFormat="1" applyFont="1" applyAlignment="1">
      <alignment horizontal="right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wrapText="1"/>
    </xf>
    <xf numFmtId="4" fontId="4" fillId="0" borderId="3" xfId="0" applyNumberFormat="1" applyFont="1" applyBorder="1" applyAlignment="1">
      <alignment wrapText="1"/>
    </xf>
    <xf numFmtId="4" fontId="4" fillId="0" borderId="1" xfId="0" applyNumberFormat="1" applyFont="1" applyBorder="1"/>
    <xf numFmtId="4" fontId="4" fillId="4" borderId="1" xfId="0" applyNumberFormat="1" applyFont="1" applyFill="1" applyBorder="1" applyAlignment="1">
      <alignment wrapText="1"/>
    </xf>
    <xf numFmtId="4" fontId="4" fillId="4" borderId="3" xfId="0" applyNumberFormat="1" applyFont="1" applyFill="1" applyBorder="1" applyAlignment="1">
      <alignment wrapText="1"/>
    </xf>
    <xf numFmtId="0" fontId="7" fillId="0" borderId="1" xfId="2" applyFont="1" applyBorder="1" applyAlignment="1">
      <alignment horizontal="left" vertical="top" wrapText="1"/>
    </xf>
    <xf numFmtId="4" fontId="0" fillId="0" borderId="0" xfId="0" applyNumberFormat="1"/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textRotation="90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7" xfId="0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4" fontId="4" fillId="0" borderId="6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6"/>
  <sheetViews>
    <sheetView workbookViewId="0">
      <selection activeCell="G1" sqref="G1:K65536"/>
    </sheetView>
  </sheetViews>
  <sheetFormatPr defaultRowHeight="12.75" x14ac:dyDescent="0.2"/>
  <cols>
    <col min="1" max="1" width="2.5703125" customWidth="1"/>
    <col min="2" max="2" width="24.7109375" customWidth="1"/>
    <col min="3" max="3" width="46" style="1" customWidth="1"/>
    <col min="4" max="4" width="9.42578125" style="1" hidden="1" customWidth="1"/>
    <col min="6" max="10" width="9.140625" hidden="1" customWidth="1"/>
    <col min="11" max="11" width="0" hidden="1" customWidth="1"/>
  </cols>
  <sheetData>
    <row r="1" spans="2:8" x14ac:dyDescent="0.2">
      <c r="B1" s="92" t="s">
        <v>172</v>
      </c>
      <c r="C1" s="92"/>
      <c r="D1" s="92"/>
      <c r="E1" s="92"/>
    </row>
    <row r="2" spans="2:8" x14ac:dyDescent="0.2">
      <c r="B2" s="92" t="s">
        <v>173</v>
      </c>
      <c r="C2" s="92"/>
      <c r="D2" s="92"/>
      <c r="E2" s="92"/>
    </row>
    <row r="3" spans="2:8" x14ac:dyDescent="0.2">
      <c r="B3" s="92" t="s">
        <v>174</v>
      </c>
      <c r="C3" s="92"/>
      <c r="D3" s="92"/>
      <c r="E3" s="92"/>
    </row>
    <row r="4" spans="2:8" x14ac:dyDescent="0.2">
      <c r="B4" s="92"/>
      <c r="C4" s="92"/>
      <c r="D4" s="92"/>
      <c r="E4" s="92"/>
    </row>
    <row r="5" spans="2:8" ht="18" x14ac:dyDescent="0.25">
      <c r="B5" s="90" t="s">
        <v>176</v>
      </c>
      <c r="C5" s="90"/>
      <c r="D5" s="90"/>
      <c r="E5" s="90"/>
    </row>
    <row r="6" spans="2:8" ht="18" x14ac:dyDescent="0.25">
      <c r="B6" s="90" t="s">
        <v>177</v>
      </c>
      <c r="C6" s="90"/>
      <c r="D6" s="90"/>
      <c r="E6" s="90"/>
    </row>
    <row r="7" spans="2:8" x14ac:dyDescent="0.2">
      <c r="B7" s="91" t="s">
        <v>175</v>
      </c>
      <c r="C7" s="91"/>
      <c r="D7" s="91"/>
      <c r="E7" s="91"/>
    </row>
    <row r="8" spans="2:8" ht="63.75" x14ac:dyDescent="0.2">
      <c r="B8" s="35" t="s">
        <v>82</v>
      </c>
      <c r="C8" s="35" t="s">
        <v>114</v>
      </c>
      <c r="D8" s="35" t="s">
        <v>210</v>
      </c>
      <c r="E8" s="35" t="s">
        <v>135</v>
      </c>
      <c r="F8" s="14" t="s">
        <v>200</v>
      </c>
    </row>
    <row r="9" spans="2:8" x14ac:dyDescent="0.2">
      <c r="B9" s="15" t="s">
        <v>4</v>
      </c>
      <c r="C9" s="16" t="s">
        <v>5</v>
      </c>
      <c r="D9" s="27">
        <v>57027</v>
      </c>
      <c r="E9" s="17">
        <f>E10+E21+E23+E26+E33+E40+E50+E56+E57+E69+E52+E70</f>
        <v>56175.4</v>
      </c>
      <c r="F9" s="17">
        <f>F10+F21+F23+F26+F33+F40+F50+F56+F57+F69</f>
        <v>54091</v>
      </c>
      <c r="G9" t="e">
        <f>#REF!</f>
        <v>#REF!</v>
      </c>
      <c r="H9" t="e">
        <f>G9-E9</f>
        <v>#REF!</v>
      </c>
    </row>
    <row r="10" spans="2:8" x14ac:dyDescent="0.2">
      <c r="B10" s="18" t="s">
        <v>64</v>
      </c>
      <c r="C10" s="19" t="s">
        <v>6</v>
      </c>
      <c r="D10" s="28">
        <v>32597</v>
      </c>
      <c r="E10" s="20">
        <f>E11+E14</f>
        <v>38750</v>
      </c>
      <c r="F10" s="20">
        <f>F11+F14</f>
        <v>36326</v>
      </c>
      <c r="H10">
        <v>727</v>
      </c>
    </row>
    <row r="11" spans="2:8" x14ac:dyDescent="0.2">
      <c r="B11" s="8" t="s">
        <v>7</v>
      </c>
      <c r="C11" s="2" t="s">
        <v>8</v>
      </c>
      <c r="D11" s="29">
        <v>6450</v>
      </c>
      <c r="E11" s="3">
        <f>E12</f>
        <v>8377</v>
      </c>
      <c r="F11" s="3">
        <f>F12</f>
        <v>8351</v>
      </c>
      <c r="H11">
        <v>111</v>
      </c>
    </row>
    <row r="12" spans="2:8" ht="39" customHeight="1" x14ac:dyDescent="0.2">
      <c r="B12" s="9" t="s">
        <v>83</v>
      </c>
      <c r="C12" s="6" t="s">
        <v>9</v>
      </c>
      <c r="D12" s="30">
        <v>6450</v>
      </c>
      <c r="E12" s="7">
        <f>E13</f>
        <v>8377</v>
      </c>
      <c r="F12" s="7">
        <f>F13</f>
        <v>8351</v>
      </c>
      <c r="H12">
        <v>13</v>
      </c>
    </row>
    <row r="13" spans="2:8" ht="27.75" customHeight="1" x14ac:dyDescent="0.2">
      <c r="B13" s="21" t="s">
        <v>65</v>
      </c>
      <c r="C13" s="13" t="s">
        <v>115</v>
      </c>
      <c r="D13" s="31">
        <v>6450</v>
      </c>
      <c r="E13" s="14">
        <v>8377</v>
      </c>
      <c r="F13" s="14">
        <v>8351</v>
      </c>
    </row>
    <row r="14" spans="2:8" x14ac:dyDescent="0.2">
      <c r="B14" s="8" t="s">
        <v>10</v>
      </c>
      <c r="C14" s="2" t="s">
        <v>11</v>
      </c>
      <c r="D14" s="29">
        <v>26147</v>
      </c>
      <c r="E14" s="3">
        <f>E15+E16+E19+E20</f>
        <v>30373</v>
      </c>
      <c r="F14" s="3">
        <f>F15+F16+F19+F20</f>
        <v>27975</v>
      </c>
    </row>
    <row r="15" spans="2:8" ht="40.5" customHeight="1" x14ac:dyDescent="0.2">
      <c r="B15" s="9" t="s">
        <v>85</v>
      </c>
      <c r="C15" s="6" t="s">
        <v>116</v>
      </c>
      <c r="D15" s="30"/>
      <c r="E15" s="7">
        <v>1</v>
      </c>
      <c r="F15" s="7">
        <v>1</v>
      </c>
    </row>
    <row r="16" spans="2:8" ht="50.25" customHeight="1" x14ac:dyDescent="0.2">
      <c r="B16" s="9" t="s">
        <v>136</v>
      </c>
      <c r="C16" s="6" t="s">
        <v>137</v>
      </c>
      <c r="D16" s="30">
        <v>26086</v>
      </c>
      <c r="E16" s="7">
        <f>E17+E18</f>
        <v>29972</v>
      </c>
      <c r="F16" s="7">
        <f>F17+F18</f>
        <v>27574</v>
      </c>
    </row>
    <row r="17" spans="2:6" ht="103.5" customHeight="1" x14ac:dyDescent="0.2">
      <c r="B17" s="21" t="s">
        <v>112</v>
      </c>
      <c r="C17" s="13" t="s">
        <v>186</v>
      </c>
      <c r="D17" s="31">
        <v>26054</v>
      </c>
      <c r="E17" s="14">
        <v>29892</v>
      </c>
      <c r="F17" s="14">
        <v>27497</v>
      </c>
    </row>
    <row r="18" spans="2:6" ht="99" customHeight="1" x14ac:dyDescent="0.2">
      <c r="B18" s="21" t="s">
        <v>84</v>
      </c>
      <c r="C18" s="13" t="s">
        <v>187</v>
      </c>
      <c r="D18" s="31">
        <v>32</v>
      </c>
      <c r="E18" s="14">
        <v>80</v>
      </c>
      <c r="F18" s="14">
        <v>77</v>
      </c>
    </row>
    <row r="19" spans="2:6" ht="40.5" customHeight="1" x14ac:dyDescent="0.2">
      <c r="B19" s="9" t="s">
        <v>86</v>
      </c>
      <c r="C19" s="6" t="s">
        <v>117</v>
      </c>
      <c r="D19" s="30"/>
      <c r="E19" s="7">
        <v>400</v>
      </c>
      <c r="F19" s="7">
        <v>400</v>
      </c>
    </row>
    <row r="20" spans="2:6" ht="228" customHeight="1" x14ac:dyDescent="0.2">
      <c r="B20" s="9" t="s">
        <v>46</v>
      </c>
      <c r="C20" s="6" t="s">
        <v>47</v>
      </c>
      <c r="D20" s="30">
        <v>61</v>
      </c>
      <c r="E20" s="7"/>
      <c r="F20" s="7"/>
    </row>
    <row r="21" spans="2:6" x14ac:dyDescent="0.2">
      <c r="B21" s="10" t="s">
        <v>12</v>
      </c>
      <c r="C21" s="11" t="s">
        <v>78</v>
      </c>
      <c r="D21" s="32">
        <v>2928</v>
      </c>
      <c r="E21" s="12">
        <f>E22</f>
        <v>3567</v>
      </c>
      <c r="F21" s="12">
        <f>F22</f>
        <v>3690</v>
      </c>
    </row>
    <row r="22" spans="2:6" ht="25.5" x14ac:dyDescent="0.2">
      <c r="B22" s="21" t="s">
        <v>48</v>
      </c>
      <c r="C22" s="13" t="s">
        <v>79</v>
      </c>
      <c r="D22" s="31">
        <v>2928</v>
      </c>
      <c r="E22" s="14">
        <v>3567</v>
      </c>
      <c r="F22" s="14">
        <v>3690</v>
      </c>
    </row>
    <row r="23" spans="2:6" x14ac:dyDescent="0.2">
      <c r="B23" s="10" t="s">
        <v>13</v>
      </c>
      <c r="C23" s="11" t="s">
        <v>14</v>
      </c>
      <c r="D23" s="32">
        <v>2305</v>
      </c>
      <c r="E23" s="12">
        <f>E24</f>
        <v>361</v>
      </c>
      <c r="F23" s="12">
        <f>F24</f>
        <v>341</v>
      </c>
    </row>
    <row r="24" spans="2:6" x14ac:dyDescent="0.2">
      <c r="B24" s="8" t="s">
        <v>87</v>
      </c>
      <c r="C24" s="2" t="s">
        <v>80</v>
      </c>
      <c r="D24" s="29">
        <v>2305</v>
      </c>
      <c r="E24" s="3">
        <f>E25</f>
        <v>361</v>
      </c>
      <c r="F24" s="3">
        <f>F25</f>
        <v>341</v>
      </c>
    </row>
    <row r="25" spans="2:6" ht="78.75" customHeight="1" x14ac:dyDescent="0.2">
      <c r="B25" s="22" t="s">
        <v>139</v>
      </c>
      <c r="C25" s="4" t="s">
        <v>140</v>
      </c>
      <c r="D25" s="33">
        <v>2305</v>
      </c>
      <c r="E25" s="5">
        <v>361</v>
      </c>
      <c r="F25" s="5">
        <v>341</v>
      </c>
    </row>
    <row r="26" spans="2:6" x14ac:dyDescent="0.2">
      <c r="B26" s="10" t="s">
        <v>15</v>
      </c>
      <c r="C26" s="11" t="s">
        <v>16</v>
      </c>
      <c r="D26" s="32">
        <v>619</v>
      </c>
      <c r="E26" s="12">
        <f>E27+E29+E30</f>
        <v>893</v>
      </c>
      <c r="F26" s="12">
        <f>F27+F29+F30</f>
        <v>839</v>
      </c>
    </row>
    <row r="27" spans="2:6" ht="38.25" x14ac:dyDescent="0.2">
      <c r="B27" s="9" t="s">
        <v>49</v>
      </c>
      <c r="C27" s="6" t="s">
        <v>17</v>
      </c>
      <c r="D27" s="30">
        <v>588</v>
      </c>
      <c r="E27" s="7">
        <f>E28</f>
        <v>259</v>
      </c>
      <c r="F27" s="7">
        <f>F28</f>
        <v>241</v>
      </c>
    </row>
    <row r="28" spans="2:6" ht="61.5" customHeight="1" x14ac:dyDescent="0.2">
      <c r="B28" s="21" t="s">
        <v>50</v>
      </c>
      <c r="C28" s="13" t="s">
        <v>188</v>
      </c>
      <c r="D28" s="31">
        <v>588</v>
      </c>
      <c r="E28" s="14">
        <v>259</v>
      </c>
      <c r="F28" s="14">
        <v>241</v>
      </c>
    </row>
    <row r="29" spans="2:6" ht="12.75" customHeight="1" x14ac:dyDescent="0.2">
      <c r="B29" s="9" t="s">
        <v>141</v>
      </c>
      <c r="C29" s="6" t="s">
        <v>81</v>
      </c>
      <c r="D29" s="30">
        <v>16</v>
      </c>
      <c r="E29" s="7">
        <v>41</v>
      </c>
      <c r="F29" s="7">
        <v>37</v>
      </c>
    </row>
    <row r="30" spans="2:6" ht="40.5" customHeight="1" x14ac:dyDescent="0.2">
      <c r="B30" s="9" t="s">
        <v>18</v>
      </c>
      <c r="C30" s="6" t="s">
        <v>19</v>
      </c>
      <c r="D30" s="30">
        <v>15</v>
      </c>
      <c r="E30" s="7">
        <f>E31+E32</f>
        <v>593</v>
      </c>
      <c r="F30" s="7">
        <f>F31+F32</f>
        <v>561</v>
      </c>
    </row>
    <row r="31" spans="2:6" ht="77.25" customHeight="1" x14ac:dyDescent="0.2">
      <c r="B31" s="21" t="s">
        <v>88</v>
      </c>
      <c r="C31" s="13" t="s">
        <v>118</v>
      </c>
      <c r="D31" s="31"/>
      <c r="E31" s="14">
        <v>593</v>
      </c>
      <c r="F31" s="14">
        <v>561</v>
      </c>
    </row>
    <row r="32" spans="2:6" ht="25.5" x14ac:dyDescent="0.2">
      <c r="B32" s="21" t="s">
        <v>51</v>
      </c>
      <c r="C32" s="13" t="s">
        <v>138</v>
      </c>
      <c r="D32" s="31">
        <v>15</v>
      </c>
      <c r="E32" s="14"/>
      <c r="F32" s="14"/>
    </row>
    <row r="33" spans="2:6" ht="38.25" x14ac:dyDescent="0.2">
      <c r="B33" s="10" t="s">
        <v>53</v>
      </c>
      <c r="C33" s="11" t="s">
        <v>52</v>
      </c>
      <c r="D33" s="32">
        <v>579</v>
      </c>
      <c r="E33" s="12">
        <f>E34+E35+E37</f>
        <v>1359</v>
      </c>
      <c r="F33" s="12">
        <f>F34+F35+F37</f>
        <v>1358</v>
      </c>
    </row>
    <row r="34" spans="2:6" ht="25.5" x14ac:dyDescent="0.2">
      <c r="B34" s="9" t="s">
        <v>89</v>
      </c>
      <c r="C34" s="6" t="s">
        <v>119</v>
      </c>
      <c r="D34" s="30"/>
      <c r="E34" s="7">
        <v>-224</v>
      </c>
      <c r="F34" s="7">
        <v>-197</v>
      </c>
    </row>
    <row r="35" spans="2:6" x14ac:dyDescent="0.2">
      <c r="B35" s="9" t="s">
        <v>90</v>
      </c>
      <c r="C35" s="6" t="s">
        <v>120</v>
      </c>
      <c r="D35" s="30"/>
      <c r="E35" s="7">
        <f>E36</f>
        <v>1228</v>
      </c>
      <c r="F35" s="7">
        <f>F36</f>
        <v>1202</v>
      </c>
    </row>
    <row r="36" spans="2:6" ht="25.5" x14ac:dyDescent="0.2">
      <c r="B36" s="21" t="s">
        <v>91</v>
      </c>
      <c r="C36" s="13" t="s">
        <v>189</v>
      </c>
      <c r="D36" s="31"/>
      <c r="E36" s="14">
        <v>1228</v>
      </c>
      <c r="F36" s="14">
        <v>1202</v>
      </c>
    </row>
    <row r="37" spans="2:6" ht="25.5" x14ac:dyDescent="0.2">
      <c r="B37" s="9" t="s">
        <v>92</v>
      </c>
      <c r="C37" s="6" t="s">
        <v>121</v>
      </c>
      <c r="D37" s="30">
        <v>579</v>
      </c>
      <c r="E37" s="7">
        <f>E38+E39</f>
        <v>355</v>
      </c>
      <c r="F37" s="7">
        <f>F38+F39</f>
        <v>353</v>
      </c>
    </row>
    <row r="38" spans="2:6" ht="51" x14ac:dyDescent="0.2">
      <c r="B38" s="21" t="s">
        <v>93</v>
      </c>
      <c r="C38" s="13" t="s">
        <v>190</v>
      </c>
      <c r="D38" s="31"/>
      <c r="E38" s="14">
        <v>-4</v>
      </c>
      <c r="F38" s="14">
        <v>-4</v>
      </c>
    </row>
    <row r="39" spans="2:6" x14ac:dyDescent="0.2">
      <c r="B39" s="21" t="s">
        <v>94</v>
      </c>
      <c r="C39" s="13" t="s">
        <v>191</v>
      </c>
      <c r="D39" s="31">
        <v>579</v>
      </c>
      <c r="E39" s="14">
        <v>359</v>
      </c>
      <c r="F39" s="14">
        <v>357</v>
      </c>
    </row>
    <row r="40" spans="2:6" ht="42" customHeight="1" x14ac:dyDescent="0.2">
      <c r="B40" s="10" t="s">
        <v>20</v>
      </c>
      <c r="C40" s="11" t="s">
        <v>21</v>
      </c>
      <c r="D40" s="32">
        <v>11557</v>
      </c>
      <c r="E40" s="12">
        <f>E41+E43+E48</f>
        <v>6758</v>
      </c>
      <c r="F40" s="12">
        <f>F41+F43+F48</f>
        <v>6524</v>
      </c>
    </row>
    <row r="41" spans="2:6" ht="25.5" x14ac:dyDescent="0.2">
      <c r="B41" s="9" t="s">
        <v>113</v>
      </c>
      <c r="C41" s="6" t="s">
        <v>22</v>
      </c>
      <c r="D41" s="30">
        <v>654</v>
      </c>
      <c r="E41" s="7">
        <f>E42</f>
        <v>33</v>
      </c>
      <c r="F41" s="3">
        <f>F42</f>
        <v>33</v>
      </c>
    </row>
    <row r="42" spans="2:6" ht="38.25" x14ac:dyDescent="0.2">
      <c r="B42" s="21" t="s">
        <v>201</v>
      </c>
      <c r="C42" s="13" t="s">
        <v>192</v>
      </c>
      <c r="D42" s="31">
        <v>654</v>
      </c>
      <c r="E42" s="14">
        <v>33</v>
      </c>
      <c r="F42" s="14">
        <v>33</v>
      </c>
    </row>
    <row r="43" spans="2:6" ht="38.25" x14ac:dyDescent="0.2">
      <c r="B43" s="9" t="s">
        <v>178</v>
      </c>
      <c r="C43" s="6" t="s">
        <v>23</v>
      </c>
      <c r="D43" s="30">
        <v>10000</v>
      </c>
      <c r="E43" s="7">
        <f>E44+E46</f>
        <v>5108</v>
      </c>
      <c r="F43" s="3">
        <f>F44+F46</f>
        <v>4940</v>
      </c>
    </row>
    <row r="44" spans="2:6" ht="65.25" customHeight="1" x14ac:dyDescent="0.2">
      <c r="B44" s="8" t="s">
        <v>55</v>
      </c>
      <c r="C44" s="2" t="s">
        <v>24</v>
      </c>
      <c r="D44" s="29">
        <v>10000</v>
      </c>
      <c r="E44" s="3">
        <f>E45</f>
        <v>5108</v>
      </c>
      <c r="F44" s="7">
        <f>F45</f>
        <v>4940</v>
      </c>
    </row>
    <row r="45" spans="2:6" ht="63" customHeight="1" x14ac:dyDescent="0.2">
      <c r="B45" s="21" t="s">
        <v>202</v>
      </c>
      <c r="C45" s="13" t="s">
        <v>193</v>
      </c>
      <c r="D45" s="31">
        <v>10000</v>
      </c>
      <c r="E45" s="14">
        <v>5108</v>
      </c>
      <c r="F45" s="14">
        <v>4940</v>
      </c>
    </row>
    <row r="46" spans="2:6" ht="76.5" hidden="1" x14ac:dyDescent="0.2">
      <c r="B46" s="8" t="s">
        <v>95</v>
      </c>
      <c r="C46" s="2" t="s">
        <v>122</v>
      </c>
      <c r="D46" s="29"/>
      <c r="E46" s="3">
        <f>E47</f>
        <v>0</v>
      </c>
      <c r="F46" s="7">
        <f>F47</f>
        <v>0</v>
      </c>
    </row>
    <row r="47" spans="2:6" ht="51" hidden="1" x14ac:dyDescent="0.2">
      <c r="B47" s="21" t="s">
        <v>96</v>
      </c>
      <c r="C47" s="13" t="s">
        <v>123</v>
      </c>
      <c r="D47" s="31"/>
      <c r="E47" s="14"/>
      <c r="F47" s="14"/>
    </row>
    <row r="48" spans="2:6" ht="39.75" customHeight="1" x14ac:dyDescent="0.2">
      <c r="B48" s="9" t="s">
        <v>54</v>
      </c>
      <c r="C48" s="6" t="s">
        <v>25</v>
      </c>
      <c r="D48" s="30">
        <v>903</v>
      </c>
      <c r="E48" s="7">
        <f>E49</f>
        <v>1617</v>
      </c>
      <c r="F48" s="3">
        <f>F49</f>
        <v>1551</v>
      </c>
    </row>
    <row r="49" spans="2:6" ht="26.25" customHeight="1" x14ac:dyDescent="0.2">
      <c r="B49" s="21" t="s">
        <v>203</v>
      </c>
      <c r="C49" s="13" t="s">
        <v>194</v>
      </c>
      <c r="D49" s="31">
        <v>903</v>
      </c>
      <c r="E49" s="14">
        <v>1617</v>
      </c>
      <c r="F49" s="14">
        <v>1551</v>
      </c>
    </row>
    <row r="50" spans="2:6" ht="25.5" x14ac:dyDescent="0.2">
      <c r="B50" s="10" t="s">
        <v>56</v>
      </c>
      <c r="C50" s="11" t="s">
        <v>26</v>
      </c>
      <c r="D50" s="32">
        <v>2423</v>
      </c>
      <c r="E50" s="12">
        <f>E51</f>
        <v>2965</v>
      </c>
      <c r="F50" s="12">
        <f>F51</f>
        <v>2765</v>
      </c>
    </row>
    <row r="51" spans="2:6" ht="25.5" x14ac:dyDescent="0.2">
      <c r="B51" s="9" t="s">
        <v>58</v>
      </c>
      <c r="C51" s="6" t="s">
        <v>27</v>
      </c>
      <c r="D51" s="30">
        <v>2423</v>
      </c>
      <c r="E51" s="7">
        <v>2965</v>
      </c>
      <c r="F51" s="14">
        <v>2765</v>
      </c>
    </row>
    <row r="52" spans="2:6" ht="25.5" x14ac:dyDescent="0.2">
      <c r="B52" s="10" t="s">
        <v>179</v>
      </c>
      <c r="C52" s="11" t="s">
        <v>180</v>
      </c>
      <c r="D52" s="32"/>
      <c r="E52" s="12">
        <f>E53</f>
        <v>50</v>
      </c>
      <c r="F52" s="14"/>
    </row>
    <row r="53" spans="2:6" ht="26.25" customHeight="1" x14ac:dyDescent="0.2">
      <c r="B53" s="9" t="s">
        <v>181</v>
      </c>
      <c r="C53" s="6" t="s">
        <v>182</v>
      </c>
      <c r="D53" s="30"/>
      <c r="E53" s="7">
        <f>E54</f>
        <v>50</v>
      </c>
      <c r="F53" s="14"/>
    </row>
    <row r="54" spans="2:6" ht="51" customHeight="1" x14ac:dyDescent="0.2">
      <c r="B54" s="8" t="s">
        <v>185</v>
      </c>
      <c r="C54" s="2" t="s">
        <v>183</v>
      </c>
      <c r="D54" s="29"/>
      <c r="E54" s="3">
        <f>E55</f>
        <v>50</v>
      </c>
      <c r="F54" s="14"/>
    </row>
    <row r="55" spans="2:6" ht="76.5" customHeight="1" x14ac:dyDescent="0.2">
      <c r="B55" s="22" t="s">
        <v>184</v>
      </c>
      <c r="C55" s="4" t="s">
        <v>195</v>
      </c>
      <c r="D55" s="33"/>
      <c r="E55" s="5">
        <v>50</v>
      </c>
      <c r="F55" s="14"/>
    </row>
    <row r="56" spans="2:6" ht="15.75" customHeight="1" x14ac:dyDescent="0.2">
      <c r="B56" s="10" t="s">
        <v>97</v>
      </c>
      <c r="C56" s="11" t="s">
        <v>124</v>
      </c>
      <c r="D56" s="32"/>
      <c r="E56" s="12">
        <v>4</v>
      </c>
      <c r="F56" s="12">
        <v>4</v>
      </c>
    </row>
    <row r="57" spans="2:6" ht="15.75" customHeight="1" x14ac:dyDescent="0.2">
      <c r="B57" s="10" t="s">
        <v>57</v>
      </c>
      <c r="C57" s="11" t="s">
        <v>28</v>
      </c>
      <c r="D57" s="32">
        <v>4019</v>
      </c>
      <c r="E57" s="12">
        <f>E58+E61+E63+E64+E65+E66</f>
        <v>2306</v>
      </c>
      <c r="F57" s="12">
        <f>F58+F61+F63+F64+F65+F66</f>
        <v>2230</v>
      </c>
    </row>
    <row r="58" spans="2:6" ht="25.5" x14ac:dyDescent="0.2">
      <c r="B58" s="9" t="s">
        <v>29</v>
      </c>
      <c r="C58" s="6" t="s">
        <v>30</v>
      </c>
      <c r="D58" s="30">
        <v>19</v>
      </c>
      <c r="E58" s="7">
        <f>E59+E60</f>
        <v>2</v>
      </c>
      <c r="F58" s="3">
        <v>2</v>
      </c>
    </row>
    <row r="59" spans="2:6" ht="75" customHeight="1" x14ac:dyDescent="0.2">
      <c r="B59" s="21" t="s">
        <v>59</v>
      </c>
      <c r="C59" s="13" t="s">
        <v>196</v>
      </c>
      <c r="D59" s="31">
        <v>19</v>
      </c>
      <c r="E59" s="14"/>
      <c r="F59" s="14"/>
    </row>
    <row r="60" spans="2:6" ht="63" customHeight="1" x14ac:dyDescent="0.2">
      <c r="B60" s="21" t="s">
        <v>198</v>
      </c>
      <c r="C60" s="13" t="s">
        <v>199</v>
      </c>
      <c r="D60" s="31"/>
      <c r="E60" s="14">
        <v>2</v>
      </c>
      <c r="F60" s="14">
        <v>2</v>
      </c>
    </row>
    <row r="61" spans="2:6" ht="88.5" customHeight="1" x14ac:dyDescent="0.2">
      <c r="B61" s="9" t="s">
        <v>98</v>
      </c>
      <c r="C61" s="6" t="s">
        <v>125</v>
      </c>
      <c r="D61" s="30"/>
      <c r="E61" s="7">
        <f>E62</f>
        <v>1</v>
      </c>
      <c r="F61" s="3">
        <f>F62</f>
        <v>1</v>
      </c>
    </row>
    <row r="62" spans="2:6" ht="25.5" x14ac:dyDescent="0.2">
      <c r="B62" s="21" t="s">
        <v>99</v>
      </c>
      <c r="C62" s="13" t="s">
        <v>197</v>
      </c>
      <c r="D62" s="31"/>
      <c r="E62" s="14">
        <v>1</v>
      </c>
      <c r="F62" s="14">
        <v>1</v>
      </c>
    </row>
    <row r="63" spans="2:6" ht="25.5" customHeight="1" x14ac:dyDescent="0.2">
      <c r="B63" s="9" t="s">
        <v>100</v>
      </c>
      <c r="C63" s="6" t="s">
        <v>126</v>
      </c>
      <c r="D63" s="30"/>
      <c r="E63" s="7">
        <v>37</v>
      </c>
      <c r="F63" s="3">
        <v>36</v>
      </c>
    </row>
    <row r="64" spans="2:6" ht="51" customHeight="1" x14ac:dyDescent="0.2">
      <c r="B64" s="9" t="s">
        <v>101</v>
      </c>
      <c r="C64" s="6" t="s">
        <v>127</v>
      </c>
      <c r="D64" s="30"/>
      <c r="E64" s="7">
        <v>221</v>
      </c>
      <c r="F64" s="3">
        <v>207</v>
      </c>
    </row>
    <row r="65" spans="2:8" ht="38.25" x14ac:dyDescent="0.2">
      <c r="B65" s="9" t="s">
        <v>102</v>
      </c>
      <c r="C65" s="6" t="s">
        <v>128</v>
      </c>
      <c r="D65" s="30"/>
      <c r="E65" s="7">
        <v>347</v>
      </c>
      <c r="F65" s="3">
        <v>322</v>
      </c>
    </row>
    <row r="66" spans="2:8" ht="26.25" customHeight="1" x14ac:dyDescent="0.2">
      <c r="B66" s="9" t="s">
        <v>103</v>
      </c>
      <c r="C66" s="6" t="s">
        <v>31</v>
      </c>
      <c r="D66" s="30">
        <v>4000</v>
      </c>
      <c r="E66" s="7">
        <f>E67</f>
        <v>1698</v>
      </c>
      <c r="F66" s="3">
        <f>F67</f>
        <v>1662</v>
      </c>
    </row>
    <row r="67" spans="2:8" ht="39.75" customHeight="1" x14ac:dyDescent="0.2">
      <c r="B67" s="21" t="s">
        <v>104</v>
      </c>
      <c r="C67" s="13" t="s">
        <v>32</v>
      </c>
      <c r="D67" s="31">
        <v>4000</v>
      </c>
      <c r="E67" s="14">
        <v>1698</v>
      </c>
      <c r="F67" s="5">
        <v>1662</v>
      </c>
    </row>
    <row r="68" spans="2:8" x14ac:dyDescent="0.2">
      <c r="B68" s="10" t="s">
        <v>204</v>
      </c>
      <c r="C68" s="11" t="s">
        <v>205</v>
      </c>
      <c r="D68" s="32"/>
      <c r="E68" s="12"/>
      <c r="F68" s="12"/>
    </row>
    <row r="69" spans="2:8" ht="25.5" x14ac:dyDescent="0.2">
      <c r="B69" s="9" t="s">
        <v>105</v>
      </c>
      <c r="C69" s="6" t="s">
        <v>142</v>
      </c>
      <c r="D69" s="30"/>
      <c r="E69" s="7">
        <v>14</v>
      </c>
      <c r="F69" s="7">
        <v>14</v>
      </c>
    </row>
    <row r="70" spans="2:8" ht="25.5" x14ac:dyDescent="0.2">
      <c r="B70" s="10" t="s">
        <v>206</v>
      </c>
      <c r="C70" s="11" t="s">
        <v>207</v>
      </c>
      <c r="D70" s="32"/>
      <c r="E70" s="12">
        <f>E71</f>
        <v>-851.6</v>
      </c>
      <c r="F70" s="12"/>
    </row>
    <row r="71" spans="2:8" ht="25.5" x14ac:dyDescent="0.2">
      <c r="B71" s="22" t="s">
        <v>208</v>
      </c>
      <c r="C71" s="4" t="s">
        <v>209</v>
      </c>
      <c r="D71" s="33"/>
      <c r="E71" s="5">
        <v>-851.6</v>
      </c>
      <c r="F71" s="5"/>
    </row>
    <row r="72" spans="2:8" x14ac:dyDescent="0.2">
      <c r="B72" s="23"/>
      <c r="C72" s="24" t="s">
        <v>33</v>
      </c>
      <c r="D72" s="34">
        <v>57027</v>
      </c>
      <c r="E72" s="25">
        <f>E9</f>
        <v>56175.4</v>
      </c>
      <c r="F72" s="25">
        <f>F9</f>
        <v>54091</v>
      </c>
    </row>
    <row r="73" spans="2:8" x14ac:dyDescent="0.2">
      <c r="B73" s="15" t="s">
        <v>34</v>
      </c>
      <c r="C73" s="16" t="s">
        <v>35</v>
      </c>
      <c r="D73" s="16"/>
      <c r="E73" s="17">
        <f>E75+E81+E100+E104</f>
        <v>311853.39999999997</v>
      </c>
      <c r="F73" s="17">
        <v>209828</v>
      </c>
      <c r="G73" t="e">
        <f>#REF!</f>
        <v>#REF!</v>
      </c>
      <c r="H73" t="e">
        <f>G73-E73</f>
        <v>#REF!</v>
      </c>
    </row>
    <row r="74" spans="2:8" ht="51" customHeight="1" x14ac:dyDescent="0.2">
      <c r="B74" s="18" t="s">
        <v>36</v>
      </c>
      <c r="C74" s="19" t="s">
        <v>37</v>
      </c>
      <c r="D74" s="19"/>
      <c r="E74" s="20">
        <f>E75+E81+E100+E104</f>
        <v>311853.39999999997</v>
      </c>
      <c r="F74" s="20">
        <f>F75+F81+F100</f>
        <v>184074</v>
      </c>
      <c r="G74" t="e">
        <f>#REF!</f>
        <v>#REF!</v>
      </c>
      <c r="H74" t="e">
        <f>G74-E74</f>
        <v>#REF!</v>
      </c>
    </row>
    <row r="75" spans="2:8" ht="25.5" x14ac:dyDescent="0.2">
      <c r="B75" s="10" t="s">
        <v>60</v>
      </c>
      <c r="C75" s="11" t="s">
        <v>38</v>
      </c>
      <c r="D75" s="11"/>
      <c r="E75" s="12">
        <f>E76+E78</f>
        <v>98766</v>
      </c>
      <c r="F75" s="12">
        <v>81320</v>
      </c>
      <c r="G75" t="e">
        <f>#REF!</f>
        <v>#REF!</v>
      </c>
      <c r="H75" t="e">
        <f>G75-E75</f>
        <v>#REF!</v>
      </c>
    </row>
    <row r="76" spans="2:8" ht="25.5" x14ac:dyDescent="0.2">
      <c r="B76" s="9" t="s">
        <v>163</v>
      </c>
      <c r="C76" s="6" t="s">
        <v>164</v>
      </c>
      <c r="D76" s="6"/>
      <c r="E76" s="7">
        <f>E77</f>
        <v>68300</v>
      </c>
      <c r="F76" s="3">
        <f>F77</f>
        <v>68300</v>
      </c>
    </row>
    <row r="77" spans="2:8" ht="36" customHeight="1" x14ac:dyDescent="0.2">
      <c r="B77" s="21" t="s">
        <v>66</v>
      </c>
      <c r="C77" s="13" t="s">
        <v>68</v>
      </c>
      <c r="D77" s="13"/>
      <c r="E77" s="14">
        <v>68300</v>
      </c>
      <c r="F77" s="14">
        <v>68300</v>
      </c>
    </row>
    <row r="78" spans="2:8" ht="28.5" customHeight="1" x14ac:dyDescent="0.2">
      <c r="B78" s="9" t="s">
        <v>165</v>
      </c>
      <c r="C78" s="6" t="s">
        <v>166</v>
      </c>
      <c r="D78" s="6"/>
      <c r="E78" s="7">
        <f>E79</f>
        <v>30466</v>
      </c>
      <c r="F78" s="3">
        <f>F79</f>
        <v>13020</v>
      </c>
    </row>
    <row r="79" spans="2:8" ht="26.25" customHeight="1" x14ac:dyDescent="0.2">
      <c r="B79" s="21" t="s">
        <v>67</v>
      </c>
      <c r="C79" s="13" t="s">
        <v>143</v>
      </c>
      <c r="D79" s="13"/>
      <c r="E79" s="14">
        <v>30466</v>
      </c>
      <c r="F79" s="14">
        <v>13020</v>
      </c>
    </row>
    <row r="80" spans="2:8" hidden="1" x14ac:dyDescent="0.2">
      <c r="B80" s="21" t="s">
        <v>61</v>
      </c>
      <c r="C80" s="13" t="s">
        <v>39</v>
      </c>
      <c r="D80" s="13"/>
      <c r="E80" s="14"/>
      <c r="F80" s="14"/>
    </row>
    <row r="81" spans="2:10" ht="25.5" x14ac:dyDescent="0.2">
      <c r="B81" s="10" t="s">
        <v>62</v>
      </c>
      <c r="C81" s="11" t="s">
        <v>40</v>
      </c>
      <c r="D81" s="11"/>
      <c r="E81" s="12">
        <f>E82+E84+E86+E88+E92+E94+E96+E98+E90</f>
        <v>150207.1</v>
      </c>
      <c r="F81" s="12">
        <f>F82+F84+F86+F88+F92+F94+F96+F98</f>
        <v>83084</v>
      </c>
      <c r="G81" t="e">
        <f>#REF!</f>
        <v>#REF!</v>
      </c>
      <c r="H81">
        <f>E134</f>
        <v>4380.7590000000009</v>
      </c>
      <c r="I81" t="e">
        <f>G81+H81</f>
        <v>#REF!</v>
      </c>
      <c r="J81" t="e">
        <f>I81-E81</f>
        <v>#REF!</v>
      </c>
    </row>
    <row r="82" spans="2:10" ht="24.75" customHeight="1" x14ac:dyDescent="0.2">
      <c r="B82" s="9" t="s">
        <v>144</v>
      </c>
      <c r="C82" s="6" t="s">
        <v>145</v>
      </c>
      <c r="D82" s="6"/>
      <c r="E82" s="7">
        <f>E83</f>
        <v>10592.2</v>
      </c>
      <c r="F82" s="7">
        <f>F83</f>
        <v>3944</v>
      </c>
    </row>
    <row r="83" spans="2:10" ht="27.75" customHeight="1" x14ac:dyDescent="0.2">
      <c r="B83" s="22" t="s">
        <v>69</v>
      </c>
      <c r="C83" s="4" t="s">
        <v>70</v>
      </c>
      <c r="D83" s="4"/>
      <c r="E83" s="5">
        <v>10592.2</v>
      </c>
      <c r="F83" s="5">
        <v>3944</v>
      </c>
    </row>
    <row r="84" spans="2:10" ht="38.25" x14ac:dyDescent="0.2">
      <c r="B84" s="9" t="s">
        <v>146</v>
      </c>
      <c r="C84" s="6" t="s">
        <v>147</v>
      </c>
      <c r="D84" s="6"/>
      <c r="E84" s="7">
        <f>E85</f>
        <v>261.5</v>
      </c>
      <c r="F84" s="7">
        <f>F85</f>
        <v>0</v>
      </c>
    </row>
    <row r="85" spans="2:10" ht="37.5" customHeight="1" x14ac:dyDescent="0.2">
      <c r="B85" s="22" t="s">
        <v>148</v>
      </c>
      <c r="C85" s="4" t="s">
        <v>149</v>
      </c>
      <c r="D85" s="4"/>
      <c r="E85" s="5">
        <v>261.5</v>
      </c>
      <c r="F85" s="5"/>
    </row>
    <row r="86" spans="2:10" ht="89.25" customHeight="1" x14ac:dyDescent="0.2">
      <c r="B86" s="9" t="s">
        <v>150</v>
      </c>
      <c r="C86" s="6" t="s">
        <v>152</v>
      </c>
      <c r="D86" s="6"/>
      <c r="E86" s="7">
        <f>E87</f>
        <v>8.4</v>
      </c>
      <c r="F86" s="7">
        <f>F87</f>
        <v>0</v>
      </c>
    </row>
    <row r="87" spans="2:10" ht="88.5" customHeight="1" x14ac:dyDescent="0.2">
      <c r="B87" s="22" t="s">
        <v>151</v>
      </c>
      <c r="C87" s="4" t="s">
        <v>153</v>
      </c>
      <c r="D87" s="4"/>
      <c r="E87" s="5">
        <v>8.4</v>
      </c>
      <c r="F87" s="5"/>
    </row>
    <row r="88" spans="2:10" ht="38.25" x14ac:dyDescent="0.2">
      <c r="B88" s="9" t="s">
        <v>106</v>
      </c>
      <c r="C88" s="6" t="s">
        <v>129</v>
      </c>
      <c r="D88" s="6"/>
      <c r="E88" s="7">
        <f>E89</f>
        <v>6134.7</v>
      </c>
      <c r="F88" s="7">
        <v>4400</v>
      </c>
    </row>
    <row r="89" spans="2:10" ht="53.25" customHeight="1" x14ac:dyDescent="0.2">
      <c r="B89" s="21" t="s">
        <v>107</v>
      </c>
      <c r="C89" s="13" t="s">
        <v>130</v>
      </c>
      <c r="D89" s="13"/>
      <c r="E89" s="14">
        <v>6134.7</v>
      </c>
      <c r="F89" s="14">
        <v>4400</v>
      </c>
    </row>
    <row r="90" spans="2:10" ht="64.5" customHeight="1" x14ac:dyDescent="0.2">
      <c r="B90" s="9" t="s">
        <v>211</v>
      </c>
      <c r="C90" s="6" t="s">
        <v>212</v>
      </c>
      <c r="D90" s="6"/>
      <c r="E90" s="7">
        <f>E91</f>
        <v>26.6</v>
      </c>
      <c r="F90" s="14"/>
    </row>
    <row r="91" spans="2:10" ht="67.5" customHeight="1" x14ac:dyDescent="0.2">
      <c r="B91" s="21" t="s">
        <v>211</v>
      </c>
      <c r="C91" s="13" t="s">
        <v>213</v>
      </c>
      <c r="D91" s="13"/>
      <c r="E91" s="14">
        <v>26.6</v>
      </c>
      <c r="F91" s="14"/>
    </row>
    <row r="92" spans="2:10" ht="27.75" customHeight="1" x14ac:dyDescent="0.2">
      <c r="B92" s="9" t="s">
        <v>108</v>
      </c>
      <c r="C92" s="6" t="s">
        <v>131</v>
      </c>
      <c r="D92" s="6"/>
      <c r="E92" s="7">
        <f>E93</f>
        <v>2576.8000000000002</v>
      </c>
      <c r="F92" s="7">
        <v>1930</v>
      </c>
    </row>
    <row r="93" spans="2:10" ht="39.75" customHeight="1" x14ac:dyDescent="0.2">
      <c r="B93" s="21" t="s">
        <v>109</v>
      </c>
      <c r="C93" s="13" t="s">
        <v>132</v>
      </c>
      <c r="D93" s="13"/>
      <c r="E93" s="14">
        <v>2576.8000000000002</v>
      </c>
      <c r="F93" s="14">
        <v>1930</v>
      </c>
    </row>
    <row r="94" spans="2:10" ht="39" customHeight="1" x14ac:dyDescent="0.2">
      <c r="B94" s="9" t="s">
        <v>110</v>
      </c>
      <c r="C94" s="6" t="s">
        <v>133</v>
      </c>
      <c r="D94" s="6"/>
      <c r="E94" s="7">
        <f>E95</f>
        <v>611.1</v>
      </c>
      <c r="F94" s="7">
        <v>458</v>
      </c>
    </row>
    <row r="95" spans="2:10" ht="48.75" customHeight="1" x14ac:dyDescent="0.2">
      <c r="B95" s="21" t="s">
        <v>111</v>
      </c>
      <c r="C95" s="13" t="s">
        <v>134</v>
      </c>
      <c r="D95" s="13"/>
      <c r="E95" s="14">
        <v>611.1</v>
      </c>
      <c r="F95" s="14">
        <v>458</v>
      </c>
    </row>
    <row r="96" spans="2:10" ht="63.75" x14ac:dyDescent="0.2">
      <c r="B96" s="9" t="s">
        <v>154</v>
      </c>
      <c r="C96" s="6" t="s">
        <v>155</v>
      </c>
      <c r="D96" s="6"/>
      <c r="E96" s="7">
        <f>E97</f>
        <v>1546.8</v>
      </c>
      <c r="F96" s="7">
        <f>F97</f>
        <v>0</v>
      </c>
    </row>
    <row r="97" spans="2:10" ht="50.25" customHeight="1" x14ac:dyDescent="0.2">
      <c r="B97" s="21" t="s">
        <v>156</v>
      </c>
      <c r="C97" s="4" t="s">
        <v>157</v>
      </c>
      <c r="D97" s="4"/>
      <c r="E97" s="14">
        <v>1546.8</v>
      </c>
      <c r="F97" s="14"/>
    </row>
    <row r="98" spans="2:10" x14ac:dyDescent="0.2">
      <c r="B98" s="9" t="s">
        <v>71</v>
      </c>
      <c r="C98" s="6" t="s">
        <v>41</v>
      </c>
      <c r="D98" s="6"/>
      <c r="E98" s="7">
        <f>E99</f>
        <v>128449</v>
      </c>
      <c r="F98" s="7">
        <f>F99</f>
        <v>72352</v>
      </c>
    </row>
    <row r="99" spans="2:10" ht="25.5" x14ac:dyDescent="0.2">
      <c r="B99" s="21" t="s">
        <v>72</v>
      </c>
      <c r="C99" s="13" t="s">
        <v>73</v>
      </c>
      <c r="D99" s="13"/>
      <c r="E99" s="14">
        <v>128449</v>
      </c>
      <c r="F99" s="14">
        <v>72352</v>
      </c>
      <c r="G99">
        <v>-4800</v>
      </c>
    </row>
    <row r="100" spans="2:10" ht="25.5" x14ac:dyDescent="0.2">
      <c r="B100" s="10" t="s">
        <v>63</v>
      </c>
      <c r="C100" s="11" t="s">
        <v>42</v>
      </c>
      <c r="D100" s="11"/>
      <c r="E100" s="12">
        <f>E101</f>
        <v>36342.699999999997</v>
      </c>
      <c r="F100" s="12">
        <f>F101</f>
        <v>19670</v>
      </c>
      <c r="G100" t="e">
        <f>#REF!</f>
        <v>#REF!</v>
      </c>
      <c r="H100">
        <f>E116</f>
        <v>16004.4</v>
      </c>
      <c r="I100" t="e">
        <f>G100+H100</f>
        <v>#REF!</v>
      </c>
      <c r="J100" t="e">
        <f>I100-E100</f>
        <v>#REF!</v>
      </c>
    </row>
    <row r="101" spans="2:10" ht="25.5" x14ac:dyDescent="0.2">
      <c r="B101" s="22" t="s">
        <v>75</v>
      </c>
      <c r="C101" s="4" t="s">
        <v>74</v>
      </c>
      <c r="D101" s="4"/>
      <c r="E101" s="5">
        <v>36342.699999999997</v>
      </c>
      <c r="F101" s="5">
        <v>19670</v>
      </c>
    </row>
    <row r="102" spans="2:10" ht="25.5" x14ac:dyDescent="0.2">
      <c r="B102" s="10" t="s">
        <v>158</v>
      </c>
      <c r="C102" s="11" t="s">
        <v>159</v>
      </c>
      <c r="D102" s="11"/>
      <c r="E102" s="12">
        <f>E103</f>
        <v>26537.599999999999</v>
      </c>
      <c r="F102" s="12"/>
    </row>
    <row r="103" spans="2:10" ht="25.5" x14ac:dyDescent="0.2">
      <c r="B103" s="9" t="s">
        <v>160</v>
      </c>
      <c r="C103" s="6" t="s">
        <v>161</v>
      </c>
      <c r="D103" s="6"/>
      <c r="E103" s="7">
        <f>E104</f>
        <v>26537.599999999999</v>
      </c>
      <c r="F103" s="3"/>
    </row>
    <row r="104" spans="2:10" ht="26.25" customHeight="1" x14ac:dyDescent="0.2">
      <c r="B104" s="21" t="s">
        <v>76</v>
      </c>
      <c r="C104" s="13" t="s">
        <v>77</v>
      </c>
      <c r="D104" s="13"/>
      <c r="E104" s="14">
        <v>26537.599999999999</v>
      </c>
      <c r="F104" s="14">
        <v>11995</v>
      </c>
    </row>
    <row r="105" spans="2:10" ht="30" customHeight="1" x14ac:dyDescent="0.2">
      <c r="B105" s="18" t="s">
        <v>168</v>
      </c>
      <c r="C105" s="19" t="s">
        <v>162</v>
      </c>
      <c r="D105" s="19"/>
      <c r="E105" s="20">
        <f>E106</f>
        <v>5155.7</v>
      </c>
      <c r="F105" s="20">
        <v>2599</v>
      </c>
      <c r="G105" t="e">
        <f>#REF!</f>
        <v>#REF!</v>
      </c>
      <c r="H105">
        <f>E136</f>
        <v>1381.7</v>
      </c>
      <c r="I105" s="36" t="e">
        <f>G105+H105</f>
        <v>#REF!</v>
      </c>
      <c r="J105" t="e">
        <f>I105-E105</f>
        <v>#REF!</v>
      </c>
    </row>
    <row r="106" spans="2:10" ht="15.75" customHeight="1" x14ac:dyDescent="0.2">
      <c r="B106" s="9" t="s">
        <v>169</v>
      </c>
      <c r="C106" s="6" t="s">
        <v>43</v>
      </c>
      <c r="D106" s="6"/>
      <c r="E106" s="7">
        <f>E108</f>
        <v>5155.7</v>
      </c>
      <c r="F106" s="3">
        <v>2599</v>
      </c>
      <c r="I106" s="36"/>
    </row>
    <row r="107" spans="2:10" x14ac:dyDescent="0.2">
      <c r="B107" s="8" t="s">
        <v>170</v>
      </c>
      <c r="C107" s="2" t="s">
        <v>167</v>
      </c>
      <c r="D107" s="2"/>
      <c r="E107" s="3">
        <f>E108</f>
        <v>5155.7</v>
      </c>
      <c r="F107" s="7"/>
      <c r="I107" s="36"/>
    </row>
    <row r="108" spans="2:10" ht="25.5" x14ac:dyDescent="0.2">
      <c r="B108" s="21" t="s">
        <v>171</v>
      </c>
      <c r="C108" s="13" t="s">
        <v>44</v>
      </c>
      <c r="D108" s="13"/>
      <c r="E108" s="14">
        <v>5155.7</v>
      </c>
      <c r="F108" s="14">
        <v>2599</v>
      </c>
      <c r="I108" s="36"/>
    </row>
    <row r="109" spans="2:10" x14ac:dyDescent="0.2">
      <c r="B109" s="26"/>
      <c r="C109" s="16" t="s">
        <v>45</v>
      </c>
      <c r="D109" s="16"/>
      <c r="E109" s="17">
        <f>E72+E73+E105</f>
        <v>373184.5</v>
      </c>
      <c r="F109" s="17">
        <v>255331</v>
      </c>
      <c r="G109" t="e">
        <f>SUM(G81:G107)</f>
        <v>#REF!</v>
      </c>
      <c r="H109">
        <f>SUM(H81:H107)</f>
        <v>21766.859</v>
      </c>
      <c r="I109" s="36" t="e">
        <f>G109+H109</f>
        <v>#REF!</v>
      </c>
    </row>
    <row r="110" spans="2:10" hidden="1" x14ac:dyDescent="0.2"/>
    <row r="111" spans="2:10" hidden="1" x14ac:dyDescent="0.2">
      <c r="C111" s="1" t="s">
        <v>214</v>
      </c>
      <c r="E111">
        <v>45</v>
      </c>
      <c r="G111" t="s">
        <v>219</v>
      </c>
    </row>
    <row r="112" spans="2:10" hidden="1" x14ac:dyDescent="0.2">
      <c r="C112" s="1" t="s">
        <v>215</v>
      </c>
      <c r="E112">
        <f>7222+3955</f>
        <v>11177</v>
      </c>
      <c r="G112" t="s">
        <v>219</v>
      </c>
    </row>
    <row r="113" spans="3:7" hidden="1" x14ac:dyDescent="0.2">
      <c r="C113" s="1" t="s">
        <v>216</v>
      </c>
      <c r="E113">
        <v>2745.4</v>
      </c>
      <c r="G113" t="s">
        <v>219</v>
      </c>
    </row>
    <row r="114" spans="3:7" hidden="1" x14ac:dyDescent="0.2">
      <c r="C114" s="1" t="s">
        <v>217</v>
      </c>
      <c r="E114">
        <v>1920</v>
      </c>
      <c r="G114" t="s">
        <v>219</v>
      </c>
    </row>
    <row r="115" spans="3:7" hidden="1" x14ac:dyDescent="0.2">
      <c r="C115" s="1" t="s">
        <v>218</v>
      </c>
      <c r="E115">
        <v>117</v>
      </c>
      <c r="G115" t="s">
        <v>219</v>
      </c>
    </row>
    <row r="116" spans="3:7" hidden="1" x14ac:dyDescent="0.2">
      <c r="E116">
        <f>SUM(E111:E115)</f>
        <v>16004.4</v>
      </c>
    </row>
    <row r="117" spans="3:7" hidden="1" x14ac:dyDescent="0.2"/>
    <row r="118" spans="3:7" hidden="1" x14ac:dyDescent="0.2">
      <c r="C118" s="1" t="s">
        <v>234</v>
      </c>
      <c r="E118">
        <v>1546.8</v>
      </c>
      <c r="G118" t="s">
        <v>219</v>
      </c>
    </row>
    <row r="119" spans="3:7" hidden="1" x14ac:dyDescent="0.2">
      <c r="C119" s="1" t="s">
        <v>220</v>
      </c>
      <c r="E119">
        <v>99</v>
      </c>
      <c r="G119" t="s">
        <v>219</v>
      </c>
    </row>
    <row r="120" spans="3:7" hidden="1" x14ac:dyDescent="0.2">
      <c r="C120" s="1" t="s">
        <v>221</v>
      </c>
      <c r="E120">
        <v>1090.4000000000001</v>
      </c>
      <c r="G120" t="s">
        <v>219</v>
      </c>
    </row>
    <row r="121" spans="3:7" hidden="1" x14ac:dyDescent="0.2">
      <c r="C121" s="1" t="s">
        <v>222</v>
      </c>
      <c r="E121">
        <v>-3937.6</v>
      </c>
      <c r="G121" t="s">
        <v>219</v>
      </c>
    </row>
    <row r="122" spans="3:7" hidden="1" x14ac:dyDescent="0.2">
      <c r="C122" s="1" t="s">
        <v>223</v>
      </c>
      <c r="E122">
        <v>179.8</v>
      </c>
      <c r="G122" t="s">
        <v>219</v>
      </c>
    </row>
    <row r="123" spans="3:7" hidden="1" x14ac:dyDescent="0.2">
      <c r="C123" s="1" t="s">
        <v>224</v>
      </c>
      <c r="E123">
        <v>703.75900000000001</v>
      </c>
      <c r="G123" t="s">
        <v>219</v>
      </c>
    </row>
    <row r="124" spans="3:7" hidden="1" x14ac:dyDescent="0.2">
      <c r="C124" s="1" t="s">
        <v>225</v>
      </c>
      <c r="E124">
        <v>-930</v>
      </c>
      <c r="G124" t="s">
        <v>219</v>
      </c>
    </row>
    <row r="125" spans="3:7" hidden="1" x14ac:dyDescent="0.2">
      <c r="C125" s="1" t="s">
        <v>226</v>
      </c>
      <c r="E125">
        <v>14456</v>
      </c>
      <c r="G125" t="s">
        <v>219</v>
      </c>
    </row>
    <row r="126" spans="3:7" hidden="1" x14ac:dyDescent="0.2">
      <c r="C126" s="1" t="s">
        <v>227</v>
      </c>
      <c r="E126">
        <v>11.9</v>
      </c>
      <c r="G126" t="s">
        <v>219</v>
      </c>
    </row>
    <row r="127" spans="3:7" hidden="1" x14ac:dyDescent="0.2">
      <c r="C127" s="1" t="s">
        <v>228</v>
      </c>
      <c r="E127">
        <v>-2.5</v>
      </c>
      <c r="G127" t="s">
        <v>219</v>
      </c>
    </row>
    <row r="128" spans="3:7" hidden="1" x14ac:dyDescent="0.2">
      <c r="C128" s="1" t="s">
        <v>236</v>
      </c>
      <c r="E128">
        <v>611.1</v>
      </c>
      <c r="G128" t="s">
        <v>219</v>
      </c>
    </row>
    <row r="129" spans="3:7" hidden="1" x14ac:dyDescent="0.2">
      <c r="C129" s="1" t="s">
        <v>229</v>
      </c>
      <c r="E129">
        <v>146.4</v>
      </c>
      <c r="G129" t="s">
        <v>219</v>
      </c>
    </row>
    <row r="130" spans="3:7" hidden="1" x14ac:dyDescent="0.2">
      <c r="C130" s="1" t="s">
        <v>230</v>
      </c>
      <c r="E130">
        <v>20.7</v>
      </c>
      <c r="G130" t="s">
        <v>219</v>
      </c>
    </row>
    <row r="131" spans="3:7" hidden="1" x14ac:dyDescent="0.2">
      <c r="C131" s="1" t="s">
        <v>231</v>
      </c>
      <c r="E131">
        <v>-10695.8</v>
      </c>
      <c r="G131" t="s">
        <v>219</v>
      </c>
    </row>
    <row r="132" spans="3:7" hidden="1" x14ac:dyDescent="0.2">
      <c r="C132" s="1" t="s">
        <v>232</v>
      </c>
      <c r="E132">
        <v>2</v>
      </c>
      <c r="G132" t="s">
        <v>219</v>
      </c>
    </row>
    <row r="133" spans="3:7" hidden="1" x14ac:dyDescent="0.2">
      <c r="C133" s="1" t="s">
        <v>233</v>
      </c>
      <c r="E133">
        <v>1078.8</v>
      </c>
      <c r="G133" t="s">
        <v>219</v>
      </c>
    </row>
    <row r="134" spans="3:7" hidden="1" x14ac:dyDescent="0.2">
      <c r="E134">
        <f>SUM(E118:E133)</f>
        <v>4380.7590000000009</v>
      </c>
    </row>
    <row r="135" spans="3:7" hidden="1" x14ac:dyDescent="0.2"/>
    <row r="136" spans="3:7" hidden="1" x14ac:dyDescent="0.2">
      <c r="C136" s="1" t="s">
        <v>235</v>
      </c>
      <c r="E136">
        <v>1381.7</v>
      </c>
      <c r="G136" t="s">
        <v>219</v>
      </c>
    </row>
  </sheetData>
  <mergeCells count="7">
    <mergeCell ref="B5:E5"/>
    <mergeCell ref="B7:E7"/>
    <mergeCell ref="B1:E1"/>
    <mergeCell ref="B2:E2"/>
    <mergeCell ref="B3:E3"/>
    <mergeCell ref="B4:E4"/>
    <mergeCell ref="B6:E6"/>
  </mergeCells>
  <phoneticPr fontId="2" type="noConversion"/>
  <pageMargins left="0.78740157480314965" right="0.78740157480314965" top="0.19685039370078741" bottom="0.19685039370078741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6"/>
  <sheetViews>
    <sheetView workbookViewId="0">
      <selection sqref="A1:IV65536"/>
    </sheetView>
  </sheetViews>
  <sheetFormatPr defaultRowHeight="12.75" x14ac:dyDescent="0.2"/>
  <cols>
    <col min="1" max="1" width="2.5703125" customWidth="1"/>
    <col min="2" max="2" width="24.7109375" customWidth="1"/>
    <col min="3" max="3" width="46" style="1" customWidth="1"/>
    <col min="4" max="4" width="9.42578125" style="1" hidden="1" customWidth="1"/>
    <col min="5" max="5" width="10.140625" customWidth="1"/>
    <col min="6" max="10" width="0" hidden="1" customWidth="1"/>
  </cols>
  <sheetData>
    <row r="1" spans="2:8" x14ac:dyDescent="0.2">
      <c r="B1" s="92" t="s">
        <v>172</v>
      </c>
      <c r="C1" s="92"/>
      <c r="D1" s="92"/>
      <c r="E1" s="92"/>
    </row>
    <row r="2" spans="2:8" x14ac:dyDescent="0.2">
      <c r="B2" s="92" t="s">
        <v>173</v>
      </c>
      <c r="C2" s="92"/>
      <c r="D2" s="92"/>
      <c r="E2" s="92"/>
    </row>
    <row r="3" spans="2:8" x14ac:dyDescent="0.2">
      <c r="B3" s="92" t="s">
        <v>174</v>
      </c>
      <c r="C3" s="92"/>
      <c r="D3" s="92"/>
      <c r="E3" s="92"/>
    </row>
    <row r="4" spans="2:8" x14ac:dyDescent="0.2">
      <c r="B4" s="92"/>
      <c r="C4" s="92"/>
      <c r="D4" s="92"/>
      <c r="E4" s="92"/>
    </row>
    <row r="5" spans="2:8" ht="18" x14ac:dyDescent="0.25">
      <c r="B5" s="90" t="s">
        <v>237</v>
      </c>
      <c r="C5" s="90"/>
      <c r="D5" s="90"/>
      <c r="E5" s="90"/>
    </row>
    <row r="6" spans="2:8" ht="18" x14ac:dyDescent="0.25">
      <c r="B6" s="90" t="s">
        <v>177</v>
      </c>
      <c r="C6" s="90"/>
      <c r="D6" s="90"/>
      <c r="E6" s="90"/>
    </row>
    <row r="7" spans="2:8" x14ac:dyDescent="0.2">
      <c r="B7" s="91" t="s">
        <v>175</v>
      </c>
      <c r="C7" s="91"/>
      <c r="D7" s="91"/>
      <c r="E7" s="91"/>
    </row>
    <row r="8" spans="2:8" ht="51" x14ac:dyDescent="0.2">
      <c r="B8" s="35" t="s">
        <v>82</v>
      </c>
      <c r="C8" s="35" t="s">
        <v>114</v>
      </c>
      <c r="D8" s="35" t="s">
        <v>210</v>
      </c>
      <c r="E8" s="35" t="s">
        <v>239</v>
      </c>
      <c r="F8" s="14" t="s">
        <v>200</v>
      </c>
    </row>
    <row r="9" spans="2:8" x14ac:dyDescent="0.2">
      <c r="B9" s="15" t="s">
        <v>4</v>
      </c>
      <c r="C9" s="16" t="s">
        <v>5</v>
      </c>
      <c r="D9" s="27">
        <v>57027</v>
      </c>
      <c r="E9" s="17">
        <f>E10+E21+E23+E26+E33+E40+E50+E56+E57+E69+E52+E70</f>
        <v>63717</v>
      </c>
      <c r="F9" s="17">
        <f>F10+F21+F23+F26+F33+F40+F50+F56+F57+F69</f>
        <v>54091</v>
      </c>
      <c r="G9" t="e">
        <f>#REF!</f>
        <v>#REF!</v>
      </c>
      <c r="H9" t="e">
        <f>G9-E9</f>
        <v>#REF!</v>
      </c>
    </row>
    <row r="10" spans="2:8" x14ac:dyDescent="0.2">
      <c r="B10" s="18" t="s">
        <v>64</v>
      </c>
      <c r="C10" s="19" t="s">
        <v>6</v>
      </c>
      <c r="D10" s="28">
        <v>32597</v>
      </c>
      <c r="E10" s="20">
        <f>E11+E14</f>
        <v>49507</v>
      </c>
      <c r="F10" s="20">
        <f>F11+F14</f>
        <v>36326</v>
      </c>
      <c r="H10">
        <v>727</v>
      </c>
    </row>
    <row r="11" spans="2:8" x14ac:dyDescent="0.2">
      <c r="B11" s="8" t="s">
        <v>7</v>
      </c>
      <c r="C11" s="2" t="s">
        <v>8</v>
      </c>
      <c r="D11" s="29">
        <v>6450</v>
      </c>
      <c r="E11" s="3">
        <f>E12</f>
        <v>8357</v>
      </c>
      <c r="F11" s="3">
        <f>F12</f>
        <v>8351</v>
      </c>
      <c r="H11">
        <v>111</v>
      </c>
    </row>
    <row r="12" spans="2:8" ht="39" customHeight="1" x14ac:dyDescent="0.2">
      <c r="B12" s="9" t="s">
        <v>83</v>
      </c>
      <c r="C12" s="6" t="s">
        <v>9</v>
      </c>
      <c r="D12" s="30">
        <v>6450</v>
      </c>
      <c r="E12" s="7">
        <f>E13</f>
        <v>8357</v>
      </c>
      <c r="F12" s="7">
        <f>F13</f>
        <v>8351</v>
      </c>
      <c r="H12">
        <v>13</v>
      </c>
    </row>
    <row r="13" spans="2:8" ht="27.75" customHeight="1" x14ac:dyDescent="0.2">
      <c r="B13" s="21" t="s">
        <v>65</v>
      </c>
      <c r="C13" s="13" t="s">
        <v>115</v>
      </c>
      <c r="D13" s="31">
        <v>6450</v>
      </c>
      <c r="E13" s="14">
        <v>8357</v>
      </c>
      <c r="F13" s="14">
        <v>8351</v>
      </c>
    </row>
    <row r="14" spans="2:8" x14ac:dyDescent="0.2">
      <c r="B14" s="8" t="s">
        <v>10</v>
      </c>
      <c r="C14" s="2" t="s">
        <v>11</v>
      </c>
      <c r="D14" s="29">
        <v>26147</v>
      </c>
      <c r="E14" s="3">
        <f>E15+E16+E19+E20</f>
        <v>41150</v>
      </c>
      <c r="F14" s="3">
        <f>F15+F16+F19+F20</f>
        <v>27975</v>
      </c>
    </row>
    <row r="15" spans="2:8" ht="40.5" customHeight="1" x14ac:dyDescent="0.2">
      <c r="B15" s="9" t="s">
        <v>85</v>
      </c>
      <c r="C15" s="6" t="s">
        <v>116</v>
      </c>
      <c r="D15" s="30"/>
      <c r="E15" s="7">
        <v>1</v>
      </c>
      <c r="F15" s="7">
        <v>1</v>
      </c>
    </row>
    <row r="16" spans="2:8" ht="50.25" customHeight="1" x14ac:dyDescent="0.2">
      <c r="B16" s="9" t="s">
        <v>136</v>
      </c>
      <c r="C16" s="6" t="s">
        <v>137</v>
      </c>
      <c r="D16" s="30">
        <v>26086</v>
      </c>
      <c r="E16" s="7">
        <f>E17+E18</f>
        <v>40699</v>
      </c>
      <c r="F16" s="7">
        <f>F17+F18</f>
        <v>27574</v>
      </c>
    </row>
    <row r="17" spans="2:6" ht="103.5" customHeight="1" x14ac:dyDescent="0.2">
      <c r="B17" s="21" t="s">
        <v>112</v>
      </c>
      <c r="C17" s="13" t="s">
        <v>186</v>
      </c>
      <c r="D17" s="31">
        <v>26054</v>
      </c>
      <c r="E17" s="14">
        <v>40594</v>
      </c>
      <c r="F17" s="14">
        <v>27497</v>
      </c>
    </row>
    <row r="18" spans="2:6" ht="99" customHeight="1" x14ac:dyDescent="0.2">
      <c r="B18" s="21" t="s">
        <v>84</v>
      </c>
      <c r="C18" s="13" t="s">
        <v>187</v>
      </c>
      <c r="D18" s="31">
        <v>32</v>
      </c>
      <c r="E18" s="14">
        <v>105</v>
      </c>
      <c r="F18" s="14">
        <v>77</v>
      </c>
    </row>
    <row r="19" spans="2:6" ht="40.5" customHeight="1" x14ac:dyDescent="0.2">
      <c r="B19" s="9" t="s">
        <v>86</v>
      </c>
      <c r="C19" s="6" t="s">
        <v>117</v>
      </c>
      <c r="D19" s="30"/>
      <c r="E19" s="7">
        <v>450</v>
      </c>
      <c r="F19" s="7">
        <v>400</v>
      </c>
    </row>
    <row r="20" spans="2:6" ht="228" hidden="1" customHeight="1" x14ac:dyDescent="0.2">
      <c r="B20" s="9" t="s">
        <v>46</v>
      </c>
      <c r="C20" s="6" t="s">
        <v>47</v>
      </c>
      <c r="D20" s="30">
        <v>61</v>
      </c>
      <c r="E20" s="7"/>
      <c r="F20" s="7"/>
    </row>
    <row r="21" spans="2:6" x14ac:dyDescent="0.2">
      <c r="B21" s="10" t="s">
        <v>12</v>
      </c>
      <c r="C21" s="11" t="s">
        <v>78</v>
      </c>
      <c r="D21" s="32">
        <v>2928</v>
      </c>
      <c r="E21" s="12">
        <f>E22</f>
        <v>3450</v>
      </c>
      <c r="F21" s="12">
        <f>F22</f>
        <v>3690</v>
      </c>
    </row>
    <row r="22" spans="2:6" ht="25.5" x14ac:dyDescent="0.2">
      <c r="B22" s="21" t="s">
        <v>48</v>
      </c>
      <c r="C22" s="13" t="s">
        <v>79</v>
      </c>
      <c r="D22" s="31">
        <v>2928</v>
      </c>
      <c r="E22" s="14">
        <v>3450</v>
      </c>
      <c r="F22" s="14">
        <v>3690</v>
      </c>
    </row>
    <row r="23" spans="2:6" x14ac:dyDescent="0.2">
      <c r="B23" s="10" t="s">
        <v>13</v>
      </c>
      <c r="C23" s="11" t="s">
        <v>14</v>
      </c>
      <c r="D23" s="32">
        <v>2305</v>
      </c>
      <c r="E23" s="12">
        <f>E24</f>
        <v>183</v>
      </c>
      <c r="F23" s="12">
        <f>F24</f>
        <v>341</v>
      </c>
    </row>
    <row r="24" spans="2:6" x14ac:dyDescent="0.2">
      <c r="B24" s="8" t="s">
        <v>87</v>
      </c>
      <c r="C24" s="2" t="s">
        <v>80</v>
      </c>
      <c r="D24" s="29">
        <v>2305</v>
      </c>
      <c r="E24" s="3">
        <f>E25</f>
        <v>183</v>
      </c>
      <c r="F24" s="3">
        <f>F25</f>
        <v>341</v>
      </c>
    </row>
    <row r="25" spans="2:6" ht="78.75" customHeight="1" x14ac:dyDescent="0.2">
      <c r="B25" s="22" t="s">
        <v>139</v>
      </c>
      <c r="C25" s="4" t="s">
        <v>140</v>
      </c>
      <c r="D25" s="33">
        <v>2305</v>
      </c>
      <c r="E25" s="5">
        <v>183</v>
      </c>
      <c r="F25" s="5">
        <v>341</v>
      </c>
    </row>
    <row r="26" spans="2:6" x14ac:dyDescent="0.2">
      <c r="B26" s="10" t="s">
        <v>15</v>
      </c>
      <c r="C26" s="11" t="s">
        <v>16</v>
      </c>
      <c r="D26" s="32">
        <v>619</v>
      </c>
      <c r="E26" s="12">
        <f>E27+E29+E30</f>
        <v>1072</v>
      </c>
      <c r="F26" s="12">
        <f>F27+F29+F30</f>
        <v>839</v>
      </c>
    </row>
    <row r="27" spans="2:6" ht="38.25" x14ac:dyDescent="0.2">
      <c r="B27" s="9" t="s">
        <v>49</v>
      </c>
      <c r="C27" s="6" t="s">
        <v>17</v>
      </c>
      <c r="D27" s="30">
        <v>588</v>
      </c>
      <c r="E27" s="7">
        <f>E28</f>
        <v>310</v>
      </c>
      <c r="F27" s="7">
        <f>F28</f>
        <v>241</v>
      </c>
    </row>
    <row r="28" spans="2:6" ht="61.5" customHeight="1" x14ac:dyDescent="0.2">
      <c r="B28" s="21" t="s">
        <v>50</v>
      </c>
      <c r="C28" s="13" t="s">
        <v>188</v>
      </c>
      <c r="D28" s="31">
        <v>588</v>
      </c>
      <c r="E28" s="14">
        <v>310</v>
      </c>
      <c r="F28" s="14">
        <v>241</v>
      </c>
    </row>
    <row r="29" spans="2:6" ht="12.75" customHeight="1" x14ac:dyDescent="0.2">
      <c r="B29" s="9" t="s">
        <v>141</v>
      </c>
      <c r="C29" s="6" t="s">
        <v>81</v>
      </c>
      <c r="D29" s="30">
        <v>16</v>
      </c>
      <c r="E29" s="7">
        <v>29</v>
      </c>
      <c r="F29" s="7">
        <v>37</v>
      </c>
    </row>
    <row r="30" spans="2:6" ht="40.5" customHeight="1" x14ac:dyDescent="0.2">
      <c r="B30" s="9" t="s">
        <v>18</v>
      </c>
      <c r="C30" s="6" t="s">
        <v>19</v>
      </c>
      <c r="D30" s="30">
        <v>15</v>
      </c>
      <c r="E30" s="7">
        <f>E31+E32</f>
        <v>733</v>
      </c>
      <c r="F30" s="7">
        <f>F31+F32</f>
        <v>561</v>
      </c>
    </row>
    <row r="31" spans="2:6" ht="77.25" customHeight="1" x14ac:dyDescent="0.2">
      <c r="B31" s="21" t="s">
        <v>88</v>
      </c>
      <c r="C31" s="13" t="s">
        <v>118</v>
      </c>
      <c r="D31" s="31"/>
      <c r="E31" s="14">
        <v>733</v>
      </c>
      <c r="F31" s="14">
        <v>561</v>
      </c>
    </row>
    <row r="32" spans="2:6" ht="25.5" hidden="1" x14ac:dyDescent="0.2">
      <c r="B32" s="21" t="s">
        <v>51</v>
      </c>
      <c r="C32" s="13" t="s">
        <v>138</v>
      </c>
      <c r="D32" s="31">
        <v>15</v>
      </c>
      <c r="E32" s="14"/>
      <c r="F32" s="14"/>
    </row>
    <row r="33" spans="2:6" ht="38.25" x14ac:dyDescent="0.2">
      <c r="B33" s="10" t="s">
        <v>53</v>
      </c>
      <c r="C33" s="11" t="s">
        <v>52</v>
      </c>
      <c r="D33" s="32">
        <v>579</v>
      </c>
      <c r="E33" s="12">
        <f>E34+E35+E37</f>
        <v>270</v>
      </c>
      <c r="F33" s="12">
        <f>F34+F35+F37</f>
        <v>1358</v>
      </c>
    </row>
    <row r="34" spans="2:6" ht="25.5" hidden="1" x14ac:dyDescent="0.2">
      <c r="B34" s="9" t="s">
        <v>89</v>
      </c>
      <c r="C34" s="6" t="s">
        <v>119</v>
      </c>
      <c r="D34" s="30"/>
      <c r="E34" s="7"/>
      <c r="F34" s="7">
        <v>-197</v>
      </c>
    </row>
    <row r="35" spans="2:6" hidden="1" x14ac:dyDescent="0.2">
      <c r="B35" s="9" t="s">
        <v>90</v>
      </c>
      <c r="C35" s="6" t="s">
        <v>120</v>
      </c>
      <c r="D35" s="30"/>
      <c r="E35" s="7">
        <f>E36</f>
        <v>0</v>
      </c>
      <c r="F35" s="7">
        <f>F36</f>
        <v>1202</v>
      </c>
    </row>
    <row r="36" spans="2:6" ht="25.5" hidden="1" x14ac:dyDescent="0.2">
      <c r="B36" s="21" t="s">
        <v>91</v>
      </c>
      <c r="C36" s="13" t="s">
        <v>189</v>
      </c>
      <c r="D36" s="31"/>
      <c r="E36" s="14"/>
      <c r="F36" s="14">
        <v>1202</v>
      </c>
    </row>
    <row r="37" spans="2:6" ht="25.5" x14ac:dyDescent="0.2">
      <c r="B37" s="9" t="s">
        <v>92</v>
      </c>
      <c r="C37" s="6" t="s">
        <v>121</v>
      </c>
      <c r="D37" s="30">
        <v>579</v>
      </c>
      <c r="E37" s="7">
        <f>E38+E39</f>
        <v>270</v>
      </c>
      <c r="F37" s="7">
        <f>F38+F39</f>
        <v>353</v>
      </c>
    </row>
    <row r="38" spans="2:6" ht="51" hidden="1" x14ac:dyDescent="0.2">
      <c r="B38" s="21" t="s">
        <v>93</v>
      </c>
      <c r="C38" s="13" t="s">
        <v>190</v>
      </c>
      <c r="D38" s="31"/>
      <c r="E38" s="14"/>
      <c r="F38" s="14">
        <v>-4</v>
      </c>
    </row>
    <row r="39" spans="2:6" x14ac:dyDescent="0.2">
      <c r="B39" s="21" t="s">
        <v>94</v>
      </c>
      <c r="C39" s="13" t="s">
        <v>191</v>
      </c>
      <c r="D39" s="31">
        <v>579</v>
      </c>
      <c r="E39" s="14">
        <v>270</v>
      </c>
      <c r="F39" s="14">
        <v>357</v>
      </c>
    </row>
    <row r="40" spans="2:6" ht="42" customHeight="1" x14ac:dyDescent="0.2">
      <c r="B40" s="10" t="s">
        <v>20</v>
      </c>
      <c r="C40" s="11" t="s">
        <v>21</v>
      </c>
      <c r="D40" s="32">
        <v>11557</v>
      </c>
      <c r="E40" s="12">
        <f>E41+E43+E48</f>
        <v>5747</v>
      </c>
      <c r="F40" s="12">
        <f>F41+F43+F48</f>
        <v>6524</v>
      </c>
    </row>
    <row r="41" spans="2:6" ht="25.5" x14ac:dyDescent="0.2">
      <c r="B41" s="9" t="s">
        <v>113</v>
      </c>
      <c r="C41" s="6" t="s">
        <v>22</v>
      </c>
      <c r="D41" s="30">
        <v>654</v>
      </c>
      <c r="E41" s="7">
        <f>E42</f>
        <v>730</v>
      </c>
      <c r="F41" s="3">
        <f>F42</f>
        <v>33</v>
      </c>
    </row>
    <row r="42" spans="2:6" ht="38.25" x14ac:dyDescent="0.2">
      <c r="B42" s="21" t="s">
        <v>201</v>
      </c>
      <c r="C42" s="13" t="s">
        <v>192</v>
      </c>
      <c r="D42" s="31">
        <v>654</v>
      </c>
      <c r="E42" s="14">
        <v>730</v>
      </c>
      <c r="F42" s="14">
        <v>33</v>
      </c>
    </row>
    <row r="43" spans="2:6" ht="38.25" x14ac:dyDescent="0.2">
      <c r="B43" s="9" t="s">
        <v>178</v>
      </c>
      <c r="C43" s="6" t="s">
        <v>23</v>
      </c>
      <c r="D43" s="30">
        <v>10000</v>
      </c>
      <c r="E43" s="7">
        <f>E44+E46</f>
        <v>4017</v>
      </c>
      <c r="F43" s="3">
        <f>F44+F46</f>
        <v>4940</v>
      </c>
    </row>
    <row r="44" spans="2:6" ht="65.25" customHeight="1" x14ac:dyDescent="0.2">
      <c r="B44" s="8" t="s">
        <v>55</v>
      </c>
      <c r="C44" s="2" t="s">
        <v>24</v>
      </c>
      <c r="D44" s="29">
        <v>10000</v>
      </c>
      <c r="E44" s="3">
        <f>E45</f>
        <v>4017</v>
      </c>
      <c r="F44" s="7">
        <f>F45</f>
        <v>4940</v>
      </c>
    </row>
    <row r="45" spans="2:6" ht="63" customHeight="1" x14ac:dyDescent="0.2">
      <c r="B45" s="21" t="s">
        <v>202</v>
      </c>
      <c r="C45" s="13" t="s">
        <v>193</v>
      </c>
      <c r="D45" s="31">
        <v>10000</v>
      </c>
      <c r="E45" s="14">
        <v>4017</v>
      </c>
      <c r="F45" s="14">
        <v>4940</v>
      </c>
    </row>
    <row r="46" spans="2:6" ht="76.5" hidden="1" x14ac:dyDescent="0.2">
      <c r="B46" s="8" t="s">
        <v>95</v>
      </c>
      <c r="C46" s="2" t="s">
        <v>122</v>
      </c>
      <c r="D46" s="29"/>
      <c r="E46" s="3">
        <f>E47</f>
        <v>0</v>
      </c>
      <c r="F46" s="7">
        <f>F47</f>
        <v>0</v>
      </c>
    </row>
    <row r="47" spans="2:6" ht="51" hidden="1" x14ac:dyDescent="0.2">
      <c r="B47" s="21" t="s">
        <v>96</v>
      </c>
      <c r="C47" s="13" t="s">
        <v>123</v>
      </c>
      <c r="D47" s="31"/>
      <c r="E47" s="14"/>
      <c r="F47" s="14"/>
    </row>
    <row r="48" spans="2:6" ht="39.75" customHeight="1" x14ac:dyDescent="0.2">
      <c r="B48" s="9" t="s">
        <v>54</v>
      </c>
      <c r="C48" s="6" t="s">
        <v>25</v>
      </c>
      <c r="D48" s="30">
        <v>903</v>
      </c>
      <c r="E48" s="7">
        <f>E49</f>
        <v>1000</v>
      </c>
      <c r="F48" s="3">
        <f>F49</f>
        <v>1551</v>
      </c>
    </row>
    <row r="49" spans="2:6" ht="26.25" customHeight="1" x14ac:dyDescent="0.2">
      <c r="B49" s="21" t="s">
        <v>203</v>
      </c>
      <c r="C49" s="13" t="s">
        <v>194</v>
      </c>
      <c r="D49" s="31">
        <v>903</v>
      </c>
      <c r="E49" s="14">
        <v>1000</v>
      </c>
      <c r="F49" s="14">
        <v>1551</v>
      </c>
    </row>
    <row r="50" spans="2:6" ht="25.5" x14ac:dyDescent="0.2">
      <c r="B50" s="10" t="s">
        <v>56</v>
      </c>
      <c r="C50" s="11" t="s">
        <v>26</v>
      </c>
      <c r="D50" s="32">
        <v>2423</v>
      </c>
      <c r="E50" s="12">
        <f>E51</f>
        <v>1219</v>
      </c>
      <c r="F50" s="12">
        <f>F51</f>
        <v>2765</v>
      </c>
    </row>
    <row r="51" spans="2:6" ht="25.5" x14ac:dyDescent="0.2">
      <c r="B51" s="9" t="s">
        <v>58</v>
      </c>
      <c r="C51" s="6" t="s">
        <v>27</v>
      </c>
      <c r="D51" s="30">
        <v>2423</v>
      </c>
      <c r="E51" s="7">
        <v>1219</v>
      </c>
      <c r="F51" s="14">
        <v>2765</v>
      </c>
    </row>
    <row r="52" spans="2:6" ht="25.5" hidden="1" x14ac:dyDescent="0.2">
      <c r="B52" s="10" t="s">
        <v>179</v>
      </c>
      <c r="C52" s="11" t="s">
        <v>180</v>
      </c>
      <c r="D52" s="32"/>
      <c r="E52" s="12">
        <f>E53</f>
        <v>0</v>
      </c>
      <c r="F52" s="14"/>
    </row>
    <row r="53" spans="2:6" ht="26.25" hidden="1" customHeight="1" x14ac:dyDescent="0.2">
      <c r="B53" s="9" t="s">
        <v>181</v>
      </c>
      <c r="C53" s="6" t="s">
        <v>182</v>
      </c>
      <c r="D53" s="30"/>
      <c r="E53" s="7">
        <f>E54</f>
        <v>0</v>
      </c>
      <c r="F53" s="14"/>
    </row>
    <row r="54" spans="2:6" ht="51" hidden="1" customHeight="1" x14ac:dyDescent="0.2">
      <c r="B54" s="8" t="s">
        <v>185</v>
      </c>
      <c r="C54" s="2" t="s">
        <v>183</v>
      </c>
      <c r="D54" s="29"/>
      <c r="E54" s="3">
        <f>E55</f>
        <v>0</v>
      </c>
      <c r="F54" s="14"/>
    </row>
    <row r="55" spans="2:6" ht="76.5" hidden="1" customHeight="1" x14ac:dyDescent="0.2">
      <c r="B55" s="22" t="s">
        <v>184</v>
      </c>
      <c r="C55" s="4" t="s">
        <v>195</v>
      </c>
      <c r="D55" s="33"/>
      <c r="E55" s="5"/>
      <c r="F55" s="14"/>
    </row>
    <row r="56" spans="2:6" ht="15.75" hidden="1" customHeight="1" x14ac:dyDescent="0.2">
      <c r="B56" s="10" t="s">
        <v>97</v>
      </c>
      <c r="C56" s="11" t="s">
        <v>124</v>
      </c>
      <c r="D56" s="32"/>
      <c r="E56" s="12"/>
      <c r="F56" s="12">
        <v>4</v>
      </c>
    </row>
    <row r="57" spans="2:6" ht="15.75" customHeight="1" x14ac:dyDescent="0.2">
      <c r="B57" s="10" t="s">
        <v>57</v>
      </c>
      <c r="C57" s="11" t="s">
        <v>28</v>
      </c>
      <c r="D57" s="32">
        <v>4019</v>
      </c>
      <c r="E57" s="12">
        <f>E58+E61+E63+E64+E65+E66</f>
        <v>2269</v>
      </c>
      <c r="F57" s="12">
        <f>F58+F61+F63+F64+F65+F66</f>
        <v>2230</v>
      </c>
    </row>
    <row r="58" spans="2:6" ht="25.5" x14ac:dyDescent="0.2">
      <c r="B58" s="9" t="s">
        <v>29</v>
      </c>
      <c r="C58" s="6" t="s">
        <v>30</v>
      </c>
      <c r="D58" s="30">
        <v>19</v>
      </c>
      <c r="E58" s="7">
        <f>E59+E60</f>
        <v>374</v>
      </c>
      <c r="F58" s="3">
        <v>2</v>
      </c>
    </row>
    <row r="59" spans="2:6" ht="75" customHeight="1" x14ac:dyDescent="0.2">
      <c r="B59" s="21" t="s">
        <v>59</v>
      </c>
      <c r="C59" s="13" t="s">
        <v>196</v>
      </c>
      <c r="D59" s="31">
        <v>19</v>
      </c>
      <c r="E59" s="14">
        <v>372</v>
      </c>
      <c r="F59" s="14"/>
    </row>
    <row r="60" spans="2:6" ht="63" customHeight="1" x14ac:dyDescent="0.2">
      <c r="B60" s="21" t="s">
        <v>198</v>
      </c>
      <c r="C60" s="13" t="s">
        <v>199</v>
      </c>
      <c r="D60" s="31"/>
      <c r="E60" s="14">
        <v>2</v>
      </c>
      <c r="F60" s="14">
        <v>2</v>
      </c>
    </row>
    <row r="61" spans="2:6" ht="88.5" customHeight="1" x14ac:dyDescent="0.2">
      <c r="B61" s="9" t="s">
        <v>98</v>
      </c>
      <c r="C61" s="6" t="s">
        <v>125</v>
      </c>
      <c r="D61" s="30"/>
      <c r="E61" s="7">
        <f>E62</f>
        <v>1</v>
      </c>
      <c r="F61" s="3">
        <f>F62</f>
        <v>1</v>
      </c>
    </row>
    <row r="62" spans="2:6" ht="25.5" x14ac:dyDescent="0.2">
      <c r="B62" s="21" t="s">
        <v>99</v>
      </c>
      <c r="C62" s="13" t="s">
        <v>197</v>
      </c>
      <c r="D62" s="31"/>
      <c r="E62" s="14">
        <v>1</v>
      </c>
      <c r="F62" s="14">
        <v>1</v>
      </c>
    </row>
    <row r="63" spans="2:6" ht="25.5" customHeight="1" x14ac:dyDescent="0.2">
      <c r="B63" s="9" t="s">
        <v>100</v>
      </c>
      <c r="C63" s="6" t="s">
        <v>126</v>
      </c>
      <c r="D63" s="30"/>
      <c r="E63" s="7">
        <v>29</v>
      </c>
      <c r="F63" s="3">
        <v>36</v>
      </c>
    </row>
    <row r="64" spans="2:6" ht="51" customHeight="1" x14ac:dyDescent="0.2">
      <c r="B64" s="9" t="s">
        <v>101</v>
      </c>
      <c r="C64" s="6" t="s">
        <v>127</v>
      </c>
      <c r="D64" s="30"/>
      <c r="E64" s="7">
        <v>113</v>
      </c>
      <c r="F64" s="3">
        <v>207</v>
      </c>
    </row>
    <row r="65" spans="2:8" ht="38.25" x14ac:dyDescent="0.2">
      <c r="B65" s="9" t="s">
        <v>102</v>
      </c>
      <c r="C65" s="6" t="s">
        <v>128</v>
      </c>
      <c r="D65" s="30"/>
      <c r="E65" s="7">
        <v>299</v>
      </c>
      <c r="F65" s="3">
        <v>322</v>
      </c>
    </row>
    <row r="66" spans="2:8" ht="26.25" customHeight="1" x14ac:dyDescent="0.2">
      <c r="B66" s="9" t="s">
        <v>103</v>
      </c>
      <c r="C66" s="6" t="s">
        <v>31</v>
      </c>
      <c r="D66" s="30">
        <v>4000</v>
      </c>
      <c r="E66" s="7">
        <f>E67</f>
        <v>1453</v>
      </c>
      <c r="F66" s="3">
        <f>F67</f>
        <v>1662</v>
      </c>
    </row>
    <row r="67" spans="2:8" ht="39.75" customHeight="1" x14ac:dyDescent="0.2">
      <c r="B67" s="21" t="s">
        <v>104</v>
      </c>
      <c r="C67" s="13" t="s">
        <v>32</v>
      </c>
      <c r="D67" s="31">
        <v>4000</v>
      </c>
      <c r="E67" s="14">
        <v>1453</v>
      </c>
      <c r="F67" s="5">
        <v>1662</v>
      </c>
    </row>
    <row r="68" spans="2:8" hidden="1" x14ac:dyDescent="0.2">
      <c r="B68" s="10" t="s">
        <v>204</v>
      </c>
      <c r="C68" s="11" t="s">
        <v>205</v>
      </c>
      <c r="D68" s="32"/>
      <c r="E68" s="12"/>
      <c r="F68" s="12"/>
    </row>
    <row r="69" spans="2:8" ht="25.5" hidden="1" x14ac:dyDescent="0.2">
      <c r="B69" s="9" t="s">
        <v>105</v>
      </c>
      <c r="C69" s="6" t="s">
        <v>142</v>
      </c>
      <c r="D69" s="30"/>
      <c r="E69" s="7"/>
      <c r="F69" s="7">
        <v>14</v>
      </c>
    </row>
    <row r="70" spans="2:8" ht="25.5" hidden="1" x14ac:dyDescent="0.2">
      <c r="B70" s="10" t="s">
        <v>206</v>
      </c>
      <c r="C70" s="11" t="s">
        <v>207</v>
      </c>
      <c r="D70" s="32"/>
      <c r="E70" s="12">
        <f>E71</f>
        <v>0</v>
      </c>
      <c r="F70" s="12"/>
    </row>
    <row r="71" spans="2:8" ht="25.5" hidden="1" x14ac:dyDescent="0.2">
      <c r="B71" s="22" t="s">
        <v>208</v>
      </c>
      <c r="C71" s="4" t="s">
        <v>209</v>
      </c>
      <c r="D71" s="33"/>
      <c r="E71" s="5"/>
      <c r="F71" s="5"/>
    </row>
    <row r="72" spans="2:8" x14ac:dyDescent="0.2">
      <c r="B72" s="23"/>
      <c r="C72" s="24" t="s">
        <v>33</v>
      </c>
      <c r="D72" s="34">
        <v>57027</v>
      </c>
      <c r="E72" s="25">
        <f>E9</f>
        <v>63717</v>
      </c>
      <c r="F72" s="25">
        <f>F9</f>
        <v>54091</v>
      </c>
    </row>
    <row r="73" spans="2:8" x14ac:dyDescent="0.2">
      <c r="B73" s="15" t="s">
        <v>34</v>
      </c>
      <c r="C73" s="16" t="s">
        <v>35</v>
      </c>
      <c r="D73" s="16"/>
      <c r="E73" s="17">
        <f>E75+E81+E100+E104</f>
        <v>324599</v>
      </c>
      <c r="F73" s="17">
        <v>209828</v>
      </c>
      <c r="G73" t="e">
        <f>#REF!</f>
        <v>#REF!</v>
      </c>
      <c r="H73" t="e">
        <f>G73-E73</f>
        <v>#REF!</v>
      </c>
    </row>
    <row r="74" spans="2:8" ht="51" customHeight="1" x14ac:dyDescent="0.2">
      <c r="B74" s="18" t="s">
        <v>36</v>
      </c>
      <c r="C74" s="19" t="s">
        <v>37</v>
      </c>
      <c r="D74" s="19"/>
      <c r="E74" s="20">
        <f>E75+E81+E100+E104</f>
        <v>324599</v>
      </c>
      <c r="F74" s="20">
        <f>F75+F81+F100</f>
        <v>184074</v>
      </c>
      <c r="G74" t="e">
        <f>#REF!</f>
        <v>#REF!</v>
      </c>
      <c r="H74" t="e">
        <f>G74-E74</f>
        <v>#REF!</v>
      </c>
    </row>
    <row r="75" spans="2:8" ht="25.5" x14ac:dyDescent="0.2">
      <c r="B75" s="10" t="s">
        <v>60</v>
      </c>
      <c r="C75" s="11" t="s">
        <v>38</v>
      </c>
      <c r="D75" s="11"/>
      <c r="E75" s="12">
        <f>E76+E78</f>
        <v>139267</v>
      </c>
      <c r="F75" s="12">
        <v>81320</v>
      </c>
      <c r="G75" t="e">
        <f>#REF!</f>
        <v>#REF!</v>
      </c>
      <c r="H75" t="e">
        <f>G75-E75</f>
        <v>#REF!</v>
      </c>
    </row>
    <row r="76" spans="2:8" ht="25.5" x14ac:dyDescent="0.2">
      <c r="B76" s="9" t="s">
        <v>163</v>
      </c>
      <c r="C76" s="6" t="s">
        <v>164</v>
      </c>
      <c r="D76" s="6"/>
      <c r="E76" s="7">
        <f>E77</f>
        <v>124001</v>
      </c>
      <c r="F76" s="3">
        <f>F77</f>
        <v>68300</v>
      </c>
    </row>
    <row r="77" spans="2:8" ht="36" customHeight="1" x14ac:dyDescent="0.2">
      <c r="B77" s="21" t="s">
        <v>66</v>
      </c>
      <c r="C77" s="13" t="s">
        <v>68</v>
      </c>
      <c r="D77" s="13"/>
      <c r="E77" s="14">
        <v>124001</v>
      </c>
      <c r="F77" s="14">
        <v>68300</v>
      </c>
    </row>
    <row r="78" spans="2:8" ht="28.5" customHeight="1" x14ac:dyDescent="0.2">
      <c r="B78" s="9" t="s">
        <v>165</v>
      </c>
      <c r="C78" s="6" t="s">
        <v>166</v>
      </c>
      <c r="D78" s="6"/>
      <c r="E78" s="7">
        <f>E79</f>
        <v>15266</v>
      </c>
      <c r="F78" s="3">
        <f>F79</f>
        <v>13020</v>
      </c>
    </row>
    <row r="79" spans="2:8" ht="26.25" customHeight="1" x14ac:dyDescent="0.2">
      <c r="B79" s="21" t="s">
        <v>67</v>
      </c>
      <c r="C79" s="13" t="s">
        <v>143</v>
      </c>
      <c r="D79" s="13"/>
      <c r="E79" s="14">
        <v>15266</v>
      </c>
      <c r="F79" s="14">
        <v>13020</v>
      </c>
    </row>
    <row r="80" spans="2:8" hidden="1" x14ac:dyDescent="0.2">
      <c r="B80" s="21" t="s">
        <v>61</v>
      </c>
      <c r="C80" s="13" t="s">
        <v>39</v>
      </c>
      <c r="D80" s="13"/>
      <c r="E80" s="14"/>
      <c r="F80" s="14"/>
    </row>
    <row r="81" spans="2:10" ht="25.5" x14ac:dyDescent="0.2">
      <c r="B81" s="10" t="s">
        <v>62</v>
      </c>
      <c r="C81" s="11" t="s">
        <v>40</v>
      </c>
      <c r="D81" s="11"/>
      <c r="E81" s="12">
        <f>E82+E84+E86+E88+E92+E94+E96+E98+E90</f>
        <v>175054</v>
      </c>
      <c r="F81" s="12">
        <f>F82+F84+F86+F88+F92+F94+F96+F98</f>
        <v>83084</v>
      </c>
      <c r="G81" t="e">
        <f>#REF!</f>
        <v>#REF!</v>
      </c>
      <c r="H81">
        <f>E134</f>
        <v>4380.7590000000009</v>
      </c>
      <c r="I81" t="e">
        <f>G81+H81</f>
        <v>#REF!</v>
      </c>
      <c r="J81" t="e">
        <f>I81-E81</f>
        <v>#REF!</v>
      </c>
    </row>
    <row r="82" spans="2:10" ht="24.75" customHeight="1" x14ac:dyDescent="0.2">
      <c r="B82" s="9" t="s">
        <v>144</v>
      </c>
      <c r="C82" s="6" t="s">
        <v>145</v>
      </c>
      <c r="D82" s="6"/>
      <c r="E82" s="7">
        <f>E83</f>
        <v>19375</v>
      </c>
      <c r="F82" s="7">
        <f>F83</f>
        <v>3944</v>
      </c>
    </row>
    <row r="83" spans="2:10" ht="27.75" customHeight="1" x14ac:dyDescent="0.2">
      <c r="B83" s="22" t="s">
        <v>69</v>
      </c>
      <c r="C83" s="4" t="s">
        <v>70</v>
      </c>
      <c r="D83" s="4"/>
      <c r="E83" s="5">
        <v>19375</v>
      </c>
      <c r="F83" s="5">
        <v>3944</v>
      </c>
    </row>
    <row r="84" spans="2:10" ht="38.25" hidden="1" x14ac:dyDescent="0.2">
      <c r="B84" s="9" t="s">
        <v>146</v>
      </c>
      <c r="C84" s="6" t="s">
        <v>147</v>
      </c>
      <c r="D84" s="6"/>
      <c r="E84" s="7">
        <f>E85</f>
        <v>0</v>
      </c>
      <c r="F84" s="7">
        <f>F85</f>
        <v>0</v>
      </c>
    </row>
    <row r="85" spans="2:10" ht="37.5" hidden="1" customHeight="1" x14ac:dyDescent="0.2">
      <c r="B85" s="22" t="s">
        <v>148</v>
      </c>
      <c r="C85" s="4" t="s">
        <v>149</v>
      </c>
      <c r="D85" s="4"/>
      <c r="E85" s="5"/>
      <c r="F85" s="5"/>
    </row>
    <row r="86" spans="2:10" ht="89.25" customHeight="1" x14ac:dyDescent="0.2">
      <c r="B86" s="9" t="s">
        <v>150</v>
      </c>
      <c r="C86" s="6" t="s">
        <v>152</v>
      </c>
      <c r="D86" s="6"/>
      <c r="E86" s="7">
        <f>E87</f>
        <v>13</v>
      </c>
      <c r="F86" s="7">
        <f>F87</f>
        <v>0</v>
      </c>
    </row>
    <row r="87" spans="2:10" ht="88.5" customHeight="1" x14ac:dyDescent="0.2">
      <c r="B87" s="22" t="s">
        <v>151</v>
      </c>
      <c r="C87" s="4" t="s">
        <v>153</v>
      </c>
      <c r="D87" s="4"/>
      <c r="E87" s="5">
        <v>13</v>
      </c>
      <c r="F87" s="5"/>
    </row>
    <row r="88" spans="2:10" ht="38.25" x14ac:dyDescent="0.2">
      <c r="B88" s="9" t="s">
        <v>106</v>
      </c>
      <c r="C88" s="6" t="s">
        <v>129</v>
      </c>
      <c r="D88" s="6"/>
      <c r="E88" s="7">
        <f>E89</f>
        <v>7291</v>
      </c>
      <c r="F88" s="7">
        <v>4400</v>
      </c>
    </row>
    <row r="89" spans="2:10" ht="53.25" customHeight="1" x14ac:dyDescent="0.2">
      <c r="B89" s="21" t="s">
        <v>107</v>
      </c>
      <c r="C89" s="13" t="s">
        <v>130</v>
      </c>
      <c r="D89" s="13"/>
      <c r="E89" s="14">
        <v>7291</v>
      </c>
      <c r="F89" s="14">
        <v>4400</v>
      </c>
    </row>
    <row r="90" spans="2:10" ht="64.5" customHeight="1" x14ac:dyDescent="0.2">
      <c r="B90" s="9" t="s">
        <v>211</v>
      </c>
      <c r="C90" s="6" t="s">
        <v>212</v>
      </c>
      <c r="D90" s="6"/>
      <c r="E90" s="7">
        <f>E91</f>
        <v>6</v>
      </c>
      <c r="F90" s="14"/>
    </row>
    <row r="91" spans="2:10" ht="67.5" customHeight="1" x14ac:dyDescent="0.2">
      <c r="B91" s="21" t="s">
        <v>211</v>
      </c>
      <c r="C91" s="13" t="s">
        <v>238</v>
      </c>
      <c r="D91" s="13"/>
      <c r="E91" s="14">
        <v>6</v>
      </c>
      <c r="F91" s="14"/>
    </row>
    <row r="92" spans="2:10" ht="27.75" customHeight="1" x14ac:dyDescent="0.2">
      <c r="B92" s="9" t="s">
        <v>108</v>
      </c>
      <c r="C92" s="6" t="s">
        <v>131</v>
      </c>
      <c r="D92" s="6"/>
      <c r="E92" s="7">
        <f>E93</f>
        <v>3061</v>
      </c>
      <c r="F92" s="7">
        <v>1930</v>
      </c>
    </row>
    <row r="93" spans="2:10" ht="39.75" customHeight="1" x14ac:dyDescent="0.2">
      <c r="B93" s="21" t="s">
        <v>109</v>
      </c>
      <c r="C93" s="13" t="s">
        <v>132</v>
      </c>
      <c r="D93" s="13"/>
      <c r="E93" s="14">
        <v>3061</v>
      </c>
      <c r="F93" s="14">
        <v>1930</v>
      </c>
    </row>
    <row r="94" spans="2:10" ht="39" customHeight="1" x14ac:dyDescent="0.2">
      <c r="B94" s="9" t="s">
        <v>110</v>
      </c>
      <c r="C94" s="6" t="s">
        <v>133</v>
      </c>
      <c r="D94" s="6"/>
      <c r="E94" s="7">
        <f>E95</f>
        <v>516</v>
      </c>
      <c r="F94" s="7">
        <v>458</v>
      </c>
    </row>
    <row r="95" spans="2:10" ht="48.75" customHeight="1" x14ac:dyDescent="0.2">
      <c r="B95" s="21" t="s">
        <v>111</v>
      </c>
      <c r="C95" s="13" t="s">
        <v>134</v>
      </c>
      <c r="D95" s="13"/>
      <c r="E95" s="14">
        <v>516</v>
      </c>
      <c r="F95" s="14">
        <v>458</v>
      </c>
    </row>
    <row r="96" spans="2:10" ht="63.75" x14ac:dyDescent="0.2">
      <c r="B96" s="9" t="s">
        <v>154</v>
      </c>
      <c r="C96" s="6" t="s">
        <v>155</v>
      </c>
      <c r="D96" s="6"/>
      <c r="E96" s="7">
        <f>E97</f>
        <v>2769</v>
      </c>
      <c r="F96" s="7">
        <f>F97</f>
        <v>0</v>
      </c>
    </row>
    <row r="97" spans="2:10" ht="50.25" customHeight="1" x14ac:dyDescent="0.2">
      <c r="B97" s="21" t="s">
        <v>156</v>
      </c>
      <c r="C97" s="4" t="s">
        <v>157</v>
      </c>
      <c r="D97" s="4"/>
      <c r="E97" s="14">
        <v>2769</v>
      </c>
      <c r="F97" s="14"/>
    </row>
    <row r="98" spans="2:10" x14ac:dyDescent="0.2">
      <c r="B98" s="9" t="s">
        <v>71</v>
      </c>
      <c r="C98" s="6" t="s">
        <v>41</v>
      </c>
      <c r="D98" s="6"/>
      <c r="E98" s="7">
        <f>E99</f>
        <v>142023</v>
      </c>
      <c r="F98" s="7">
        <f>F99</f>
        <v>72352</v>
      </c>
    </row>
    <row r="99" spans="2:10" ht="25.5" x14ac:dyDescent="0.2">
      <c r="B99" s="21" t="s">
        <v>72</v>
      </c>
      <c r="C99" s="13" t="s">
        <v>73</v>
      </c>
      <c r="D99" s="13"/>
      <c r="E99" s="14">
        <v>142023</v>
      </c>
      <c r="F99" s="14">
        <v>72352</v>
      </c>
      <c r="G99">
        <v>-4800</v>
      </c>
    </row>
    <row r="100" spans="2:10" ht="25.5" x14ac:dyDescent="0.2">
      <c r="B100" s="10" t="s">
        <v>63</v>
      </c>
      <c r="C100" s="11" t="s">
        <v>42</v>
      </c>
      <c r="D100" s="11"/>
      <c r="E100" s="12">
        <f>E101</f>
        <v>7517</v>
      </c>
      <c r="F100" s="12">
        <f>F101</f>
        <v>19670</v>
      </c>
      <c r="G100" t="e">
        <f>#REF!</f>
        <v>#REF!</v>
      </c>
      <c r="H100">
        <f>E116</f>
        <v>16004.4</v>
      </c>
      <c r="I100" t="e">
        <f>G100+H100</f>
        <v>#REF!</v>
      </c>
      <c r="J100" t="e">
        <f>I100-E100</f>
        <v>#REF!</v>
      </c>
    </row>
    <row r="101" spans="2:10" ht="25.5" x14ac:dyDescent="0.2">
      <c r="B101" s="22" t="s">
        <v>75</v>
      </c>
      <c r="C101" s="4" t="s">
        <v>74</v>
      </c>
      <c r="D101" s="4"/>
      <c r="E101" s="5">
        <v>7517</v>
      </c>
      <c r="F101" s="5">
        <v>19670</v>
      </c>
    </row>
    <row r="102" spans="2:10" ht="25.5" x14ac:dyDescent="0.2">
      <c r="B102" s="10" t="s">
        <v>158</v>
      </c>
      <c r="C102" s="11" t="s">
        <v>159</v>
      </c>
      <c r="D102" s="11"/>
      <c r="E102" s="12">
        <f>E103</f>
        <v>2761</v>
      </c>
      <c r="F102" s="12"/>
    </row>
    <row r="103" spans="2:10" ht="25.5" x14ac:dyDescent="0.2">
      <c r="B103" s="9" t="s">
        <v>160</v>
      </c>
      <c r="C103" s="6" t="s">
        <v>161</v>
      </c>
      <c r="D103" s="6"/>
      <c r="E103" s="7">
        <f>E104</f>
        <v>2761</v>
      </c>
      <c r="F103" s="3"/>
    </row>
    <row r="104" spans="2:10" ht="26.25" customHeight="1" x14ac:dyDescent="0.2">
      <c r="B104" s="21" t="s">
        <v>76</v>
      </c>
      <c r="C104" s="13" t="s">
        <v>77</v>
      </c>
      <c r="D104" s="13"/>
      <c r="E104" s="14">
        <v>2761</v>
      </c>
      <c r="F104" s="14">
        <v>11995</v>
      </c>
    </row>
    <row r="105" spans="2:10" ht="30" customHeight="1" x14ac:dyDescent="0.2">
      <c r="B105" s="18" t="s">
        <v>168</v>
      </c>
      <c r="C105" s="19" t="s">
        <v>162</v>
      </c>
      <c r="D105" s="19"/>
      <c r="E105" s="20">
        <f>E106</f>
        <v>3914</v>
      </c>
      <c r="F105" s="20">
        <v>2599</v>
      </c>
      <c r="G105" t="e">
        <f>#REF!</f>
        <v>#REF!</v>
      </c>
      <c r="H105">
        <f>E136</f>
        <v>1381.7</v>
      </c>
      <c r="I105" s="36" t="e">
        <f>G105+H105</f>
        <v>#REF!</v>
      </c>
      <c r="J105" t="e">
        <f>I105-E105</f>
        <v>#REF!</v>
      </c>
    </row>
    <row r="106" spans="2:10" ht="15.75" customHeight="1" x14ac:dyDescent="0.2">
      <c r="B106" s="9" t="s">
        <v>169</v>
      </c>
      <c r="C106" s="6" t="s">
        <v>43</v>
      </c>
      <c r="D106" s="6"/>
      <c r="E106" s="7">
        <f>E108</f>
        <v>3914</v>
      </c>
      <c r="F106" s="3">
        <v>2599</v>
      </c>
      <c r="I106" s="36"/>
    </row>
    <row r="107" spans="2:10" x14ac:dyDescent="0.2">
      <c r="B107" s="8" t="s">
        <v>170</v>
      </c>
      <c r="C107" s="2" t="s">
        <v>167</v>
      </c>
      <c r="D107" s="2"/>
      <c r="E107" s="3">
        <f>E108</f>
        <v>3914</v>
      </c>
      <c r="F107" s="7"/>
      <c r="I107" s="36"/>
    </row>
    <row r="108" spans="2:10" ht="25.5" x14ac:dyDescent="0.2">
      <c r="B108" s="21" t="s">
        <v>171</v>
      </c>
      <c r="C108" s="13" t="s">
        <v>44</v>
      </c>
      <c r="D108" s="13"/>
      <c r="E108" s="14">
        <v>3914</v>
      </c>
      <c r="F108" s="14">
        <v>2599</v>
      </c>
      <c r="I108" s="36"/>
    </row>
    <row r="109" spans="2:10" x14ac:dyDescent="0.2">
      <c r="B109" s="26"/>
      <c r="C109" s="16" t="s">
        <v>45</v>
      </c>
      <c r="D109" s="16"/>
      <c r="E109" s="17">
        <f>E72+E73+E105</f>
        <v>392230</v>
      </c>
      <c r="F109" s="17">
        <v>255331</v>
      </c>
      <c r="G109" t="e">
        <f>SUM(G81:G107)</f>
        <v>#REF!</v>
      </c>
      <c r="H109">
        <f>SUM(H81:H107)</f>
        <v>21766.859</v>
      </c>
      <c r="I109" s="36" t="e">
        <f>G109+H109</f>
        <v>#REF!</v>
      </c>
    </row>
    <row r="110" spans="2:10" hidden="1" x14ac:dyDescent="0.2"/>
    <row r="111" spans="2:10" hidden="1" x14ac:dyDescent="0.2">
      <c r="C111" s="1" t="s">
        <v>214</v>
      </c>
      <c r="E111">
        <v>45</v>
      </c>
      <c r="G111" t="s">
        <v>219</v>
      </c>
    </row>
    <row r="112" spans="2:10" hidden="1" x14ac:dyDescent="0.2">
      <c r="C112" s="1" t="s">
        <v>215</v>
      </c>
      <c r="E112">
        <f>7222+3955</f>
        <v>11177</v>
      </c>
      <c r="G112" t="s">
        <v>219</v>
      </c>
    </row>
    <row r="113" spans="3:7" hidden="1" x14ac:dyDescent="0.2">
      <c r="C113" s="1" t="s">
        <v>216</v>
      </c>
      <c r="E113">
        <v>2745.4</v>
      </c>
      <c r="G113" t="s">
        <v>219</v>
      </c>
    </row>
    <row r="114" spans="3:7" hidden="1" x14ac:dyDescent="0.2">
      <c r="C114" s="1" t="s">
        <v>217</v>
      </c>
      <c r="E114">
        <v>1920</v>
      </c>
      <c r="G114" t="s">
        <v>219</v>
      </c>
    </row>
    <row r="115" spans="3:7" hidden="1" x14ac:dyDescent="0.2">
      <c r="C115" s="1" t="s">
        <v>218</v>
      </c>
      <c r="E115">
        <v>117</v>
      </c>
      <c r="G115" t="s">
        <v>219</v>
      </c>
    </row>
    <row r="116" spans="3:7" hidden="1" x14ac:dyDescent="0.2">
      <c r="E116">
        <f>SUM(E111:E115)</f>
        <v>16004.4</v>
      </c>
    </row>
    <row r="117" spans="3:7" hidden="1" x14ac:dyDescent="0.2"/>
    <row r="118" spans="3:7" hidden="1" x14ac:dyDescent="0.2">
      <c r="C118" s="1" t="s">
        <v>234</v>
      </c>
      <c r="E118">
        <v>1546.8</v>
      </c>
      <c r="G118" t="s">
        <v>219</v>
      </c>
    </row>
    <row r="119" spans="3:7" hidden="1" x14ac:dyDescent="0.2">
      <c r="C119" s="1" t="s">
        <v>220</v>
      </c>
      <c r="E119">
        <v>99</v>
      </c>
      <c r="G119" t="s">
        <v>219</v>
      </c>
    </row>
    <row r="120" spans="3:7" hidden="1" x14ac:dyDescent="0.2">
      <c r="C120" s="1" t="s">
        <v>221</v>
      </c>
      <c r="E120">
        <v>1090.4000000000001</v>
      </c>
      <c r="G120" t="s">
        <v>219</v>
      </c>
    </row>
    <row r="121" spans="3:7" hidden="1" x14ac:dyDescent="0.2">
      <c r="C121" s="1" t="s">
        <v>222</v>
      </c>
      <c r="E121">
        <v>-3937.6</v>
      </c>
      <c r="G121" t="s">
        <v>219</v>
      </c>
    </row>
    <row r="122" spans="3:7" hidden="1" x14ac:dyDescent="0.2">
      <c r="C122" s="1" t="s">
        <v>223</v>
      </c>
      <c r="E122">
        <v>179.8</v>
      </c>
      <c r="G122" t="s">
        <v>219</v>
      </c>
    </row>
    <row r="123" spans="3:7" hidden="1" x14ac:dyDescent="0.2">
      <c r="C123" s="1" t="s">
        <v>224</v>
      </c>
      <c r="E123">
        <v>703.75900000000001</v>
      </c>
      <c r="G123" t="s">
        <v>219</v>
      </c>
    </row>
    <row r="124" spans="3:7" hidden="1" x14ac:dyDescent="0.2">
      <c r="C124" s="1" t="s">
        <v>225</v>
      </c>
      <c r="E124">
        <v>-930</v>
      </c>
      <c r="G124" t="s">
        <v>219</v>
      </c>
    </row>
    <row r="125" spans="3:7" hidden="1" x14ac:dyDescent="0.2">
      <c r="C125" s="1" t="s">
        <v>226</v>
      </c>
      <c r="E125">
        <v>14456</v>
      </c>
      <c r="G125" t="s">
        <v>219</v>
      </c>
    </row>
    <row r="126" spans="3:7" hidden="1" x14ac:dyDescent="0.2">
      <c r="C126" s="1" t="s">
        <v>227</v>
      </c>
      <c r="E126">
        <v>11.9</v>
      </c>
      <c r="G126" t="s">
        <v>219</v>
      </c>
    </row>
    <row r="127" spans="3:7" hidden="1" x14ac:dyDescent="0.2">
      <c r="C127" s="1" t="s">
        <v>228</v>
      </c>
      <c r="E127">
        <v>-2.5</v>
      </c>
      <c r="G127" t="s">
        <v>219</v>
      </c>
    </row>
    <row r="128" spans="3:7" hidden="1" x14ac:dyDescent="0.2">
      <c r="C128" s="1" t="s">
        <v>236</v>
      </c>
      <c r="E128">
        <v>611.1</v>
      </c>
      <c r="G128" t="s">
        <v>219</v>
      </c>
    </row>
    <row r="129" spans="3:7" hidden="1" x14ac:dyDescent="0.2">
      <c r="C129" s="1" t="s">
        <v>229</v>
      </c>
      <c r="E129">
        <v>146.4</v>
      </c>
      <c r="G129" t="s">
        <v>219</v>
      </c>
    </row>
    <row r="130" spans="3:7" hidden="1" x14ac:dyDescent="0.2">
      <c r="C130" s="1" t="s">
        <v>230</v>
      </c>
      <c r="E130">
        <v>20.7</v>
      </c>
      <c r="G130" t="s">
        <v>219</v>
      </c>
    </row>
    <row r="131" spans="3:7" hidden="1" x14ac:dyDescent="0.2">
      <c r="C131" s="1" t="s">
        <v>231</v>
      </c>
      <c r="E131">
        <v>-10695.8</v>
      </c>
      <c r="G131" t="s">
        <v>219</v>
      </c>
    </row>
    <row r="132" spans="3:7" hidden="1" x14ac:dyDescent="0.2">
      <c r="C132" s="1" t="s">
        <v>232</v>
      </c>
      <c r="E132">
        <v>2</v>
      </c>
      <c r="G132" t="s">
        <v>219</v>
      </c>
    </row>
    <row r="133" spans="3:7" hidden="1" x14ac:dyDescent="0.2">
      <c r="C133" s="1" t="s">
        <v>233</v>
      </c>
      <c r="E133">
        <v>1078.8</v>
      </c>
      <c r="G133" t="s">
        <v>219</v>
      </c>
    </row>
    <row r="134" spans="3:7" hidden="1" x14ac:dyDescent="0.2">
      <c r="E134">
        <f>SUM(E118:E133)</f>
        <v>4380.7590000000009</v>
      </c>
    </row>
    <row r="135" spans="3:7" hidden="1" x14ac:dyDescent="0.2"/>
    <row r="136" spans="3:7" hidden="1" x14ac:dyDescent="0.2">
      <c r="C136" s="1" t="s">
        <v>235</v>
      </c>
      <c r="E136">
        <v>1381.7</v>
      </c>
      <c r="G136" t="s">
        <v>219</v>
      </c>
    </row>
  </sheetData>
  <mergeCells count="7">
    <mergeCell ref="B5:E5"/>
    <mergeCell ref="B6:E6"/>
    <mergeCell ref="B7:E7"/>
    <mergeCell ref="B1:E1"/>
    <mergeCell ref="B2:E2"/>
    <mergeCell ref="B3:E3"/>
    <mergeCell ref="B4:E4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1"/>
  <sheetViews>
    <sheetView tabSelected="1" topLeftCell="A30" workbookViewId="0">
      <selection activeCell="S149" sqref="S149"/>
    </sheetView>
  </sheetViews>
  <sheetFormatPr defaultRowHeight="12.75" x14ac:dyDescent="0.2"/>
  <cols>
    <col min="1" max="1" width="3.7109375" style="37" customWidth="1"/>
    <col min="2" max="2" width="4.7109375" style="37" customWidth="1"/>
    <col min="3" max="5" width="2.42578125" style="37" customWidth="1"/>
    <col min="6" max="6" width="4.140625" style="37" customWidth="1"/>
    <col min="7" max="7" width="3.140625" style="37" customWidth="1"/>
    <col min="8" max="8" width="4.7109375" style="37" customWidth="1"/>
    <col min="9" max="9" width="5.140625" style="37" customWidth="1"/>
    <col min="10" max="10" width="49.140625" style="53" customWidth="1"/>
    <col min="11" max="11" width="1.42578125" style="50" hidden="1" customWidth="1"/>
    <col min="12" max="12" width="12.28515625" style="76" customWidth="1"/>
    <col min="13" max="17" width="9.140625" style="76" hidden="1" customWidth="1"/>
    <col min="18" max="18" width="13" style="76" customWidth="1"/>
    <col min="19" max="19" width="11.5703125" style="76" customWidth="1"/>
  </cols>
  <sheetData>
    <row r="1" spans="1:21" x14ac:dyDescent="0.2">
      <c r="J1" s="96" t="s">
        <v>447</v>
      </c>
      <c r="K1" s="96"/>
      <c r="L1" s="96"/>
      <c r="M1" s="96"/>
      <c r="N1" s="96"/>
      <c r="O1" s="96"/>
      <c r="P1" s="96"/>
      <c r="Q1" s="96"/>
      <c r="R1" s="96"/>
      <c r="S1" s="96"/>
    </row>
    <row r="2" spans="1:21" x14ac:dyDescent="0.2">
      <c r="J2" s="96" t="s">
        <v>468</v>
      </c>
      <c r="K2" s="96"/>
      <c r="L2" s="96"/>
      <c r="M2" s="96"/>
      <c r="N2" s="96"/>
      <c r="O2" s="96"/>
      <c r="P2" s="96"/>
      <c r="Q2" s="96"/>
      <c r="R2" s="96"/>
      <c r="S2" s="96"/>
    </row>
    <row r="3" spans="1:21" x14ac:dyDescent="0.2">
      <c r="J3" s="96" t="s">
        <v>431</v>
      </c>
      <c r="K3" s="96"/>
      <c r="L3" s="96"/>
      <c r="M3" s="96"/>
      <c r="N3" s="96"/>
      <c r="O3" s="96"/>
      <c r="P3" s="96"/>
      <c r="Q3" s="96"/>
      <c r="R3" s="96"/>
      <c r="S3" s="96"/>
    </row>
    <row r="4" spans="1:21" x14ac:dyDescent="0.2">
      <c r="J4" s="96" t="s">
        <v>469</v>
      </c>
      <c r="K4" s="96"/>
      <c r="L4" s="96"/>
      <c r="M4" s="96"/>
      <c r="N4" s="96"/>
      <c r="O4" s="96"/>
      <c r="P4" s="96"/>
      <c r="Q4" s="96"/>
      <c r="R4" s="96"/>
      <c r="S4" s="96"/>
    </row>
    <row r="5" spans="1:21" hidden="1" x14ac:dyDescent="0.2">
      <c r="J5" s="94" t="s">
        <v>318</v>
      </c>
      <c r="K5" s="94"/>
      <c r="L5" s="94"/>
    </row>
    <row r="6" spans="1:21" hidden="1" x14ac:dyDescent="0.2">
      <c r="J6" s="94" t="s">
        <v>317</v>
      </c>
      <c r="K6" s="94"/>
      <c r="L6" s="94"/>
    </row>
    <row r="7" spans="1:21" hidden="1" x14ac:dyDescent="0.2">
      <c r="B7" s="38"/>
      <c r="C7" s="38"/>
      <c r="D7" s="38"/>
      <c r="E7" s="38"/>
      <c r="F7" s="38"/>
      <c r="G7" s="38"/>
      <c r="H7" s="38"/>
      <c r="I7" s="38"/>
      <c r="J7" s="94" t="s">
        <v>316</v>
      </c>
      <c r="K7" s="94"/>
      <c r="L7" s="94"/>
    </row>
    <row r="8" spans="1:21" hidden="1" x14ac:dyDescent="0.2">
      <c r="B8" s="38"/>
      <c r="C8" s="38"/>
      <c r="D8" s="38"/>
      <c r="E8" s="38"/>
      <c r="F8" s="38"/>
      <c r="G8" s="38"/>
      <c r="H8" s="38"/>
      <c r="I8" s="38"/>
      <c r="J8" s="94" t="s">
        <v>315</v>
      </c>
      <c r="K8" s="94"/>
      <c r="L8" s="94"/>
    </row>
    <row r="9" spans="1:21" hidden="1" x14ac:dyDescent="0.2">
      <c r="J9" s="94" t="s">
        <v>314</v>
      </c>
      <c r="K9" s="94"/>
      <c r="L9" s="94"/>
    </row>
    <row r="10" spans="1:21" x14ac:dyDescent="0.2"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</row>
    <row r="11" spans="1:21" x14ac:dyDescent="0.2">
      <c r="B11" s="95" t="s">
        <v>466</v>
      </c>
      <c r="C11" s="95"/>
      <c r="D11" s="95"/>
      <c r="E11" s="95"/>
      <c r="F11" s="95"/>
      <c r="G11" s="95"/>
      <c r="H11" s="95"/>
      <c r="I11" s="95"/>
      <c r="J11" s="95"/>
      <c r="K11" s="95"/>
      <c r="L11" s="95"/>
    </row>
    <row r="12" spans="1:21" x14ac:dyDescent="0.2">
      <c r="B12" s="96"/>
      <c r="C12" s="96"/>
      <c r="D12" s="96"/>
      <c r="E12" s="96"/>
      <c r="F12" s="96"/>
      <c r="G12" s="96"/>
      <c r="H12" s="96"/>
      <c r="I12" s="96"/>
      <c r="J12" s="97"/>
      <c r="K12" s="97"/>
      <c r="L12" s="97"/>
      <c r="S12" s="77" t="s">
        <v>364</v>
      </c>
    </row>
    <row r="13" spans="1:21" x14ac:dyDescent="0.2">
      <c r="A13" s="93" t="s">
        <v>291</v>
      </c>
      <c r="B13" s="98" t="s">
        <v>242</v>
      </c>
      <c r="C13" s="98"/>
      <c r="D13" s="98"/>
      <c r="E13" s="98"/>
      <c r="F13" s="98"/>
      <c r="G13" s="98"/>
      <c r="H13" s="98"/>
      <c r="I13" s="98"/>
      <c r="J13" s="103" t="s">
        <v>450</v>
      </c>
      <c r="K13" s="64"/>
      <c r="L13" s="99" t="s">
        <v>464</v>
      </c>
      <c r="R13" s="101" t="s">
        <v>465</v>
      </c>
      <c r="S13" s="101" t="s">
        <v>467</v>
      </c>
    </row>
    <row r="14" spans="1:21" ht="95.25" customHeight="1" x14ac:dyDescent="0.2">
      <c r="A14" s="93"/>
      <c r="B14" s="39" t="s">
        <v>243</v>
      </c>
      <c r="C14" s="39" t="s">
        <v>244</v>
      </c>
      <c r="D14" s="39" t="s">
        <v>245</v>
      </c>
      <c r="E14" s="39" t="s">
        <v>246</v>
      </c>
      <c r="F14" s="39" t="s">
        <v>247</v>
      </c>
      <c r="G14" s="39" t="s">
        <v>248</v>
      </c>
      <c r="H14" s="39" t="s">
        <v>448</v>
      </c>
      <c r="I14" s="39" t="s">
        <v>444</v>
      </c>
      <c r="J14" s="104"/>
      <c r="K14" s="65" t="s">
        <v>210</v>
      </c>
      <c r="L14" s="100"/>
      <c r="M14" s="84" t="s">
        <v>200</v>
      </c>
      <c r="R14" s="102"/>
      <c r="S14" s="102"/>
    </row>
    <row r="15" spans="1:21" x14ac:dyDescent="0.2">
      <c r="A15" s="57">
        <v>1</v>
      </c>
      <c r="B15" s="61" t="s">
        <v>250</v>
      </c>
      <c r="C15" s="61">
        <v>1</v>
      </c>
      <c r="D15" s="61" t="s">
        <v>249</v>
      </c>
      <c r="E15" s="61" t="s">
        <v>249</v>
      </c>
      <c r="F15" s="61" t="s">
        <v>250</v>
      </c>
      <c r="G15" s="61" t="s">
        <v>249</v>
      </c>
      <c r="H15" s="61" t="s">
        <v>251</v>
      </c>
      <c r="I15" s="61" t="s">
        <v>250</v>
      </c>
      <c r="J15" s="62" t="s">
        <v>449</v>
      </c>
      <c r="K15" s="63">
        <v>57027</v>
      </c>
      <c r="L15" s="78">
        <f t="shared" ref="L15:S15" si="0">L16+L26+L36+L56</f>
        <v>497.52</v>
      </c>
      <c r="M15" s="78" t="e">
        <f t="shared" si="0"/>
        <v>#REF!</v>
      </c>
      <c r="N15" s="78" t="e">
        <f t="shared" si="0"/>
        <v>#REF!</v>
      </c>
      <c r="O15" s="78" t="e">
        <f t="shared" si="0"/>
        <v>#REF!</v>
      </c>
      <c r="P15" s="78" t="e">
        <f t="shared" si="0"/>
        <v>#REF!</v>
      </c>
      <c r="Q15" s="78" t="e">
        <f t="shared" si="0"/>
        <v>#REF!</v>
      </c>
      <c r="R15" s="78">
        <f t="shared" si="0"/>
        <v>526.35</v>
      </c>
      <c r="S15" s="78">
        <f t="shared" si="0"/>
        <v>698.71999999999991</v>
      </c>
    </row>
    <row r="16" spans="1:21" x14ac:dyDescent="0.2">
      <c r="A16" s="57">
        <v>2</v>
      </c>
      <c r="B16" s="61" t="s">
        <v>250</v>
      </c>
      <c r="C16" s="61" t="s">
        <v>252</v>
      </c>
      <c r="D16" s="61" t="s">
        <v>253</v>
      </c>
      <c r="E16" s="61" t="s">
        <v>249</v>
      </c>
      <c r="F16" s="61" t="s">
        <v>250</v>
      </c>
      <c r="G16" s="61" t="s">
        <v>249</v>
      </c>
      <c r="H16" s="61" t="s">
        <v>251</v>
      </c>
      <c r="I16" s="61" t="s">
        <v>250</v>
      </c>
      <c r="J16" s="62" t="s">
        <v>6</v>
      </c>
      <c r="K16" s="63">
        <v>32597</v>
      </c>
      <c r="L16" s="78">
        <f>L20</f>
        <v>73.400000000000006</v>
      </c>
      <c r="M16" s="78" t="e">
        <f t="shared" ref="M16:S16" si="1">M17+M20</f>
        <v>#REF!</v>
      </c>
      <c r="N16" s="78" t="e">
        <f t="shared" si="1"/>
        <v>#REF!</v>
      </c>
      <c r="O16" s="78" t="e">
        <f t="shared" si="1"/>
        <v>#REF!</v>
      </c>
      <c r="P16" s="78" t="e">
        <f t="shared" si="1"/>
        <v>#REF!</v>
      </c>
      <c r="Q16" s="78" t="e">
        <f t="shared" si="1"/>
        <v>#REF!</v>
      </c>
      <c r="R16" s="78">
        <f t="shared" si="1"/>
        <v>81.47</v>
      </c>
      <c r="S16" s="78">
        <f t="shared" si="1"/>
        <v>88.8</v>
      </c>
      <c r="U16" s="89"/>
    </row>
    <row r="17" spans="1:19" hidden="1" x14ac:dyDescent="0.2">
      <c r="A17" s="57">
        <v>3</v>
      </c>
      <c r="B17" s="58" t="s">
        <v>7</v>
      </c>
      <c r="C17" s="58" t="s">
        <v>252</v>
      </c>
      <c r="D17" s="58" t="s">
        <v>253</v>
      </c>
      <c r="E17" s="58" t="s">
        <v>253</v>
      </c>
      <c r="F17" s="58" t="s">
        <v>250</v>
      </c>
      <c r="G17" s="58" t="s">
        <v>249</v>
      </c>
      <c r="H17" s="58" t="s">
        <v>251</v>
      </c>
      <c r="I17" s="58" t="s">
        <v>255</v>
      </c>
      <c r="J17" s="47" t="s">
        <v>8</v>
      </c>
      <c r="K17" s="43">
        <v>6450</v>
      </c>
      <c r="L17" s="79">
        <f>L18</f>
        <v>0</v>
      </c>
      <c r="M17" s="80">
        <f>M18</f>
        <v>8351</v>
      </c>
      <c r="N17" s="81"/>
      <c r="O17" s="81">
        <v>111</v>
      </c>
      <c r="P17" s="81"/>
      <c r="Q17" s="81"/>
      <c r="R17" s="82"/>
      <c r="S17" s="82"/>
    </row>
    <row r="18" spans="1:19" ht="39" hidden="1" customHeight="1" x14ac:dyDescent="0.2">
      <c r="A18" s="57">
        <v>4</v>
      </c>
      <c r="B18" s="58" t="s">
        <v>250</v>
      </c>
      <c r="C18" s="58" t="s">
        <v>252</v>
      </c>
      <c r="D18" s="58" t="s">
        <v>253</v>
      </c>
      <c r="E18" s="58" t="s">
        <v>253</v>
      </c>
      <c r="F18" s="58" t="s">
        <v>254</v>
      </c>
      <c r="G18" s="58" t="s">
        <v>249</v>
      </c>
      <c r="H18" s="58" t="s">
        <v>251</v>
      </c>
      <c r="I18" s="58" t="s">
        <v>255</v>
      </c>
      <c r="J18" s="47" t="s">
        <v>9</v>
      </c>
      <c r="K18" s="43">
        <v>6450</v>
      </c>
      <c r="L18" s="79">
        <f>L19</f>
        <v>0</v>
      </c>
      <c r="M18" s="80">
        <f>M19</f>
        <v>8351</v>
      </c>
      <c r="N18" s="81"/>
      <c r="O18" s="81">
        <v>13</v>
      </c>
      <c r="P18" s="81"/>
      <c r="Q18" s="81"/>
      <c r="R18" s="82"/>
      <c r="S18" s="82"/>
    </row>
    <row r="19" spans="1:19" ht="27.75" hidden="1" customHeight="1" x14ac:dyDescent="0.2">
      <c r="A19" s="57">
        <v>5</v>
      </c>
      <c r="B19" s="58" t="s">
        <v>292</v>
      </c>
      <c r="C19" s="58" t="s">
        <v>252</v>
      </c>
      <c r="D19" s="58" t="s">
        <v>253</v>
      </c>
      <c r="E19" s="58" t="s">
        <v>253</v>
      </c>
      <c r="F19" s="58" t="s">
        <v>256</v>
      </c>
      <c r="G19" s="58" t="s">
        <v>257</v>
      </c>
      <c r="H19" s="58" t="s">
        <v>251</v>
      </c>
      <c r="I19" s="58" t="s">
        <v>255</v>
      </c>
      <c r="J19" s="47" t="s">
        <v>115</v>
      </c>
      <c r="K19" s="43">
        <v>6450</v>
      </c>
      <c r="L19" s="79"/>
      <c r="M19" s="80">
        <v>8351</v>
      </c>
      <c r="N19" s="81"/>
      <c r="O19" s="81"/>
      <c r="P19" s="81"/>
      <c r="Q19" s="81"/>
      <c r="R19" s="82"/>
      <c r="S19" s="82"/>
    </row>
    <row r="20" spans="1:19" x14ac:dyDescent="0.2">
      <c r="A20" s="57">
        <v>3</v>
      </c>
      <c r="B20" s="58" t="s">
        <v>293</v>
      </c>
      <c r="C20" s="58" t="s">
        <v>252</v>
      </c>
      <c r="D20" s="58" t="s">
        <v>253</v>
      </c>
      <c r="E20" s="58" t="s">
        <v>257</v>
      </c>
      <c r="F20" s="58" t="s">
        <v>250</v>
      </c>
      <c r="G20" s="58" t="s">
        <v>253</v>
      </c>
      <c r="H20" s="58" t="s">
        <v>251</v>
      </c>
      <c r="I20" s="58" t="s">
        <v>255</v>
      </c>
      <c r="J20" s="47" t="s">
        <v>11</v>
      </c>
      <c r="K20" s="43">
        <v>26147</v>
      </c>
      <c r="L20" s="79">
        <f>L21+L22+L24+L25</f>
        <v>73.400000000000006</v>
      </c>
      <c r="M20" s="79" t="e">
        <f t="shared" ref="M20:S20" si="2">M21+M22+M24+M25</f>
        <v>#REF!</v>
      </c>
      <c r="N20" s="79" t="e">
        <f t="shared" si="2"/>
        <v>#REF!</v>
      </c>
      <c r="O20" s="79" t="e">
        <f t="shared" si="2"/>
        <v>#REF!</v>
      </c>
      <c r="P20" s="79" t="e">
        <f t="shared" si="2"/>
        <v>#REF!</v>
      </c>
      <c r="Q20" s="79" t="e">
        <f t="shared" si="2"/>
        <v>#REF!</v>
      </c>
      <c r="R20" s="79">
        <f>R21+R22+R24+R25</f>
        <v>81.47</v>
      </c>
      <c r="S20" s="79">
        <f t="shared" si="2"/>
        <v>88.8</v>
      </c>
    </row>
    <row r="21" spans="1:19" ht="40.5" hidden="1" customHeight="1" x14ac:dyDescent="0.2">
      <c r="A21" s="57">
        <v>5</v>
      </c>
      <c r="B21" s="58" t="s">
        <v>250</v>
      </c>
      <c r="C21" s="58" t="s">
        <v>252</v>
      </c>
      <c r="D21" s="58" t="s">
        <v>253</v>
      </c>
      <c r="E21" s="58" t="s">
        <v>257</v>
      </c>
      <c r="F21" s="58" t="s">
        <v>254</v>
      </c>
      <c r="G21" s="58" t="s">
        <v>253</v>
      </c>
      <c r="H21" s="58" t="s">
        <v>251</v>
      </c>
      <c r="I21" s="58" t="s">
        <v>255</v>
      </c>
      <c r="J21" s="47" t="s">
        <v>116</v>
      </c>
      <c r="K21" s="43"/>
      <c r="L21" s="79"/>
      <c r="M21" s="80">
        <v>1</v>
      </c>
      <c r="N21" s="81"/>
      <c r="O21" s="81"/>
      <c r="P21" s="81"/>
      <c r="Q21" s="81"/>
      <c r="R21" s="82"/>
      <c r="S21" s="82"/>
    </row>
    <row r="22" spans="1:19" ht="64.5" customHeight="1" x14ac:dyDescent="0.2">
      <c r="A22" s="57">
        <v>4</v>
      </c>
      <c r="B22" s="58" t="s">
        <v>294</v>
      </c>
      <c r="C22" s="58" t="s">
        <v>252</v>
      </c>
      <c r="D22" s="58" t="s">
        <v>253</v>
      </c>
      <c r="E22" s="58" t="s">
        <v>257</v>
      </c>
      <c r="F22" s="58" t="s">
        <v>254</v>
      </c>
      <c r="G22" s="58" t="s">
        <v>253</v>
      </c>
      <c r="H22" s="58" t="s">
        <v>251</v>
      </c>
      <c r="I22" s="58" t="s">
        <v>255</v>
      </c>
      <c r="J22" s="47" t="s">
        <v>377</v>
      </c>
      <c r="K22" s="43">
        <v>26086</v>
      </c>
      <c r="L22" s="79">
        <v>73.400000000000006</v>
      </c>
      <c r="M22" s="79" t="e">
        <f>#REF!</f>
        <v>#REF!</v>
      </c>
      <c r="N22" s="79" t="e">
        <f>#REF!</f>
        <v>#REF!</v>
      </c>
      <c r="O22" s="79" t="e">
        <f>#REF!</f>
        <v>#REF!</v>
      </c>
      <c r="P22" s="79" t="e">
        <f>#REF!</f>
        <v>#REF!</v>
      </c>
      <c r="Q22" s="79" t="e">
        <f>#REF!</f>
        <v>#REF!</v>
      </c>
      <c r="R22" s="79">
        <v>81.47</v>
      </c>
      <c r="S22" s="79">
        <v>88.8</v>
      </c>
    </row>
    <row r="23" spans="1:19" ht="99" hidden="1" customHeight="1" x14ac:dyDescent="0.2">
      <c r="A23" s="57">
        <v>6.1428571428571397</v>
      </c>
      <c r="B23" s="58" t="s">
        <v>292</v>
      </c>
      <c r="C23" s="59" t="s">
        <v>252</v>
      </c>
      <c r="D23" s="59" t="s">
        <v>253</v>
      </c>
      <c r="E23" s="59" t="s">
        <v>257</v>
      </c>
      <c r="F23" s="59" t="s">
        <v>260</v>
      </c>
      <c r="G23" s="59" t="s">
        <v>253</v>
      </c>
      <c r="H23" s="59" t="s">
        <v>251</v>
      </c>
      <c r="I23" s="59" t="s">
        <v>255</v>
      </c>
      <c r="J23" s="47" t="s">
        <v>357</v>
      </c>
      <c r="K23" s="43">
        <v>32</v>
      </c>
      <c r="L23" s="83"/>
      <c r="M23" s="84">
        <v>77</v>
      </c>
      <c r="R23" s="85"/>
      <c r="S23" s="85"/>
    </row>
    <row r="24" spans="1:19" ht="22.5" hidden="1" customHeight="1" x14ac:dyDescent="0.2">
      <c r="A24" s="57">
        <v>6.71428571428571</v>
      </c>
      <c r="B24" s="60" t="s">
        <v>250</v>
      </c>
      <c r="C24" s="60" t="s">
        <v>252</v>
      </c>
      <c r="D24" s="60" t="s">
        <v>253</v>
      </c>
      <c r="E24" s="60" t="s">
        <v>257</v>
      </c>
      <c r="F24" s="60" t="s">
        <v>261</v>
      </c>
      <c r="G24" s="60" t="s">
        <v>253</v>
      </c>
      <c r="H24" s="60" t="s">
        <v>251</v>
      </c>
      <c r="I24" s="60" t="s">
        <v>255</v>
      </c>
      <c r="J24" s="52" t="s">
        <v>117</v>
      </c>
      <c r="K24" s="44"/>
      <c r="L24" s="86"/>
      <c r="M24" s="87">
        <v>400</v>
      </c>
      <c r="R24" s="85"/>
      <c r="S24" s="85"/>
    </row>
    <row r="25" spans="1:19" ht="5.25" hidden="1" customHeight="1" x14ac:dyDescent="0.2">
      <c r="A25" s="57">
        <v>7.28571428571429</v>
      </c>
      <c r="B25" s="60" t="s">
        <v>46</v>
      </c>
      <c r="C25" s="60" t="s">
        <v>252</v>
      </c>
      <c r="D25" s="60"/>
      <c r="E25" s="60"/>
      <c r="F25" s="60"/>
      <c r="G25" s="60"/>
      <c r="H25" s="60" t="s">
        <v>251</v>
      </c>
      <c r="I25" s="60" t="s">
        <v>255</v>
      </c>
      <c r="J25" s="52" t="s">
        <v>358</v>
      </c>
      <c r="K25" s="44">
        <v>61</v>
      </c>
      <c r="L25" s="86"/>
      <c r="M25" s="87"/>
      <c r="R25" s="85"/>
      <c r="S25" s="85"/>
    </row>
    <row r="26" spans="1:19" ht="38.25" x14ac:dyDescent="0.2">
      <c r="A26" s="57">
        <v>5</v>
      </c>
      <c r="B26" s="61" t="s">
        <v>250</v>
      </c>
      <c r="C26" s="61" t="s">
        <v>252</v>
      </c>
      <c r="D26" s="61" t="s">
        <v>266</v>
      </c>
      <c r="E26" s="61" t="s">
        <v>249</v>
      </c>
      <c r="F26" s="61" t="s">
        <v>294</v>
      </c>
      <c r="G26" s="61" t="s">
        <v>249</v>
      </c>
      <c r="H26" s="61" t="s">
        <v>251</v>
      </c>
      <c r="I26" s="61" t="s">
        <v>250</v>
      </c>
      <c r="J26" s="62" t="s">
        <v>368</v>
      </c>
      <c r="K26" s="63"/>
      <c r="L26" s="78">
        <f>L27</f>
        <v>419.12</v>
      </c>
      <c r="M26" s="78">
        <f t="shared" ref="M26:S26" si="3">M27</f>
        <v>0</v>
      </c>
      <c r="N26" s="78">
        <f t="shared" si="3"/>
        <v>0</v>
      </c>
      <c r="O26" s="78">
        <f t="shared" si="3"/>
        <v>0</v>
      </c>
      <c r="P26" s="78">
        <f t="shared" si="3"/>
        <v>0</v>
      </c>
      <c r="Q26" s="78">
        <f t="shared" si="3"/>
        <v>0</v>
      </c>
      <c r="R26" s="78">
        <f t="shared" si="3"/>
        <v>440.88</v>
      </c>
      <c r="S26" s="78">
        <f t="shared" si="3"/>
        <v>605.91999999999996</v>
      </c>
    </row>
    <row r="27" spans="1:19" ht="25.5" x14ac:dyDescent="0.2">
      <c r="A27" s="57">
        <v>6</v>
      </c>
      <c r="B27" s="58" t="s">
        <v>250</v>
      </c>
      <c r="C27" s="58" t="s">
        <v>252</v>
      </c>
      <c r="D27" s="58" t="s">
        <v>266</v>
      </c>
      <c r="E27" s="58" t="s">
        <v>257</v>
      </c>
      <c r="F27" s="58" t="s">
        <v>294</v>
      </c>
      <c r="G27" s="58" t="s">
        <v>253</v>
      </c>
      <c r="H27" s="58" t="s">
        <v>251</v>
      </c>
      <c r="I27" s="58" t="s">
        <v>255</v>
      </c>
      <c r="J27" s="54" t="s">
        <v>436</v>
      </c>
      <c r="K27" s="43"/>
      <c r="L27" s="79">
        <f>L28+L30+L32+L34</f>
        <v>419.12</v>
      </c>
      <c r="M27" s="79">
        <f t="shared" ref="M27:S27" si="4">M28+M30+M32+M34</f>
        <v>0</v>
      </c>
      <c r="N27" s="79">
        <f t="shared" si="4"/>
        <v>0</v>
      </c>
      <c r="O27" s="79">
        <f t="shared" si="4"/>
        <v>0</v>
      </c>
      <c r="P27" s="79">
        <f t="shared" si="4"/>
        <v>0</v>
      </c>
      <c r="Q27" s="79">
        <f t="shared" si="4"/>
        <v>0</v>
      </c>
      <c r="R27" s="79">
        <f t="shared" si="4"/>
        <v>440.88</v>
      </c>
      <c r="S27" s="79">
        <f t="shared" si="4"/>
        <v>605.91999999999996</v>
      </c>
    </row>
    <row r="28" spans="1:19" ht="63.75" x14ac:dyDescent="0.2">
      <c r="A28" s="57">
        <v>7</v>
      </c>
      <c r="B28" s="58" t="s">
        <v>294</v>
      </c>
      <c r="C28" s="58" t="s">
        <v>252</v>
      </c>
      <c r="D28" s="58" t="s">
        <v>266</v>
      </c>
      <c r="E28" s="58" t="s">
        <v>257</v>
      </c>
      <c r="F28" s="58" t="s">
        <v>369</v>
      </c>
      <c r="G28" s="58" t="s">
        <v>253</v>
      </c>
      <c r="H28" s="58" t="s">
        <v>251</v>
      </c>
      <c r="I28" s="58" t="s">
        <v>255</v>
      </c>
      <c r="J28" s="54" t="s">
        <v>378</v>
      </c>
      <c r="K28" s="43"/>
      <c r="L28" s="79">
        <f t="shared" ref="L28:S28" si="5">L29</f>
        <v>223.3</v>
      </c>
      <c r="M28" s="79">
        <f t="shared" si="5"/>
        <v>0</v>
      </c>
      <c r="N28" s="79">
        <f t="shared" si="5"/>
        <v>0</v>
      </c>
      <c r="O28" s="79">
        <f t="shared" si="5"/>
        <v>0</v>
      </c>
      <c r="P28" s="79">
        <f t="shared" si="5"/>
        <v>0</v>
      </c>
      <c r="Q28" s="79">
        <f t="shared" si="5"/>
        <v>0</v>
      </c>
      <c r="R28" s="79">
        <f t="shared" si="5"/>
        <v>231.98</v>
      </c>
      <c r="S28" s="79">
        <f t="shared" si="5"/>
        <v>318.98</v>
      </c>
    </row>
    <row r="29" spans="1:19" ht="102" x14ac:dyDescent="0.2">
      <c r="A29" s="57">
        <v>8</v>
      </c>
      <c r="B29" s="58" t="s">
        <v>294</v>
      </c>
      <c r="C29" s="58" t="s">
        <v>252</v>
      </c>
      <c r="D29" s="58" t="s">
        <v>266</v>
      </c>
      <c r="E29" s="58" t="s">
        <v>257</v>
      </c>
      <c r="F29" s="58" t="s">
        <v>432</v>
      </c>
      <c r="G29" s="58" t="s">
        <v>253</v>
      </c>
      <c r="H29" s="58" t="s">
        <v>251</v>
      </c>
      <c r="I29" s="58" t="s">
        <v>255</v>
      </c>
      <c r="J29" s="54" t="s">
        <v>437</v>
      </c>
      <c r="K29" s="43"/>
      <c r="L29" s="79">
        <v>223.3</v>
      </c>
      <c r="M29" s="80"/>
      <c r="N29" s="81"/>
      <c r="O29" s="81"/>
      <c r="P29" s="81"/>
      <c r="Q29" s="81"/>
      <c r="R29" s="82">
        <v>231.98</v>
      </c>
      <c r="S29" s="82">
        <v>318.98</v>
      </c>
    </row>
    <row r="30" spans="1:19" ht="79.5" customHeight="1" x14ac:dyDescent="0.2">
      <c r="A30" s="57">
        <v>9</v>
      </c>
      <c r="B30" s="58" t="s">
        <v>294</v>
      </c>
      <c r="C30" s="58" t="s">
        <v>252</v>
      </c>
      <c r="D30" s="58" t="s">
        <v>266</v>
      </c>
      <c r="E30" s="58" t="s">
        <v>257</v>
      </c>
      <c r="F30" s="58" t="s">
        <v>370</v>
      </c>
      <c r="G30" s="58" t="s">
        <v>253</v>
      </c>
      <c r="H30" s="58" t="s">
        <v>251</v>
      </c>
      <c r="I30" s="58" t="s">
        <v>255</v>
      </c>
      <c r="J30" s="54" t="s">
        <v>379</v>
      </c>
      <c r="K30" s="43"/>
      <c r="L30" s="79">
        <f t="shared" ref="L30:S30" si="6">L31</f>
        <v>1.1499999999999999</v>
      </c>
      <c r="M30" s="79">
        <f t="shared" si="6"/>
        <v>0</v>
      </c>
      <c r="N30" s="79">
        <f t="shared" si="6"/>
        <v>0</v>
      </c>
      <c r="O30" s="79">
        <f t="shared" si="6"/>
        <v>0</v>
      </c>
      <c r="P30" s="79">
        <f t="shared" si="6"/>
        <v>0</v>
      </c>
      <c r="Q30" s="79">
        <f t="shared" si="6"/>
        <v>0</v>
      </c>
      <c r="R30" s="79">
        <f t="shared" si="6"/>
        <v>1.2</v>
      </c>
      <c r="S30" s="79">
        <f t="shared" si="6"/>
        <v>1.64</v>
      </c>
    </row>
    <row r="31" spans="1:19" ht="114.75" x14ac:dyDescent="0.2">
      <c r="A31" s="57">
        <v>10</v>
      </c>
      <c r="B31" s="58" t="s">
        <v>294</v>
      </c>
      <c r="C31" s="58" t="s">
        <v>252</v>
      </c>
      <c r="D31" s="58" t="s">
        <v>266</v>
      </c>
      <c r="E31" s="58" t="s">
        <v>257</v>
      </c>
      <c r="F31" s="58" t="s">
        <v>433</v>
      </c>
      <c r="G31" s="58" t="s">
        <v>253</v>
      </c>
      <c r="H31" s="58" t="s">
        <v>251</v>
      </c>
      <c r="I31" s="58" t="s">
        <v>255</v>
      </c>
      <c r="J31" s="54" t="s">
        <v>438</v>
      </c>
      <c r="K31" s="43"/>
      <c r="L31" s="79">
        <v>1.1499999999999999</v>
      </c>
      <c r="M31" s="80"/>
      <c r="N31" s="81"/>
      <c r="O31" s="81"/>
      <c r="P31" s="81"/>
      <c r="Q31" s="81"/>
      <c r="R31" s="82">
        <v>1.2</v>
      </c>
      <c r="S31" s="82">
        <v>1.64</v>
      </c>
    </row>
    <row r="32" spans="1:19" ht="63.75" x14ac:dyDescent="0.2">
      <c r="A32" s="57">
        <v>11</v>
      </c>
      <c r="B32" s="58" t="s">
        <v>294</v>
      </c>
      <c r="C32" s="58" t="s">
        <v>252</v>
      </c>
      <c r="D32" s="58" t="s">
        <v>266</v>
      </c>
      <c r="E32" s="58" t="s">
        <v>257</v>
      </c>
      <c r="F32" s="58" t="s">
        <v>371</v>
      </c>
      <c r="G32" s="58" t="s">
        <v>253</v>
      </c>
      <c r="H32" s="58" t="s">
        <v>251</v>
      </c>
      <c r="I32" s="58" t="s">
        <v>255</v>
      </c>
      <c r="J32" s="47" t="s">
        <v>380</v>
      </c>
      <c r="K32" s="43"/>
      <c r="L32" s="79">
        <f>L33</f>
        <v>229.42</v>
      </c>
      <c r="M32" s="79">
        <f t="shared" ref="M32:S32" si="7">M33</f>
        <v>0</v>
      </c>
      <c r="N32" s="79">
        <f t="shared" si="7"/>
        <v>0</v>
      </c>
      <c r="O32" s="79">
        <f t="shared" si="7"/>
        <v>0</v>
      </c>
      <c r="P32" s="79">
        <f t="shared" si="7"/>
        <v>0</v>
      </c>
      <c r="Q32" s="79">
        <f t="shared" si="7"/>
        <v>0</v>
      </c>
      <c r="R32" s="79">
        <f t="shared" si="7"/>
        <v>243.15</v>
      </c>
      <c r="S32" s="79">
        <f t="shared" si="7"/>
        <v>333.68</v>
      </c>
    </row>
    <row r="33" spans="1:19" ht="105.75" customHeight="1" x14ac:dyDescent="0.2">
      <c r="A33" s="57">
        <v>12</v>
      </c>
      <c r="B33" s="58" t="s">
        <v>294</v>
      </c>
      <c r="C33" s="58" t="s">
        <v>252</v>
      </c>
      <c r="D33" s="58" t="s">
        <v>266</v>
      </c>
      <c r="E33" s="58" t="s">
        <v>257</v>
      </c>
      <c r="F33" s="58" t="s">
        <v>434</v>
      </c>
      <c r="G33" s="58" t="s">
        <v>253</v>
      </c>
      <c r="H33" s="58" t="s">
        <v>251</v>
      </c>
      <c r="I33" s="58" t="s">
        <v>255</v>
      </c>
      <c r="J33" s="54" t="s">
        <v>439</v>
      </c>
      <c r="K33" s="43"/>
      <c r="L33" s="79">
        <v>229.42</v>
      </c>
      <c r="M33" s="80"/>
      <c r="N33" s="81"/>
      <c r="O33" s="81"/>
      <c r="P33" s="81"/>
      <c r="Q33" s="81"/>
      <c r="R33" s="82">
        <v>243.15</v>
      </c>
      <c r="S33" s="82">
        <v>333.68</v>
      </c>
    </row>
    <row r="34" spans="1:19" ht="63.75" x14ac:dyDescent="0.2">
      <c r="A34" s="57">
        <v>13</v>
      </c>
      <c r="B34" s="58" t="s">
        <v>294</v>
      </c>
      <c r="C34" s="58" t="s">
        <v>252</v>
      </c>
      <c r="D34" s="58" t="s">
        <v>266</v>
      </c>
      <c r="E34" s="58" t="s">
        <v>257</v>
      </c>
      <c r="F34" s="58" t="s">
        <v>372</v>
      </c>
      <c r="G34" s="58" t="s">
        <v>253</v>
      </c>
      <c r="H34" s="58" t="s">
        <v>251</v>
      </c>
      <c r="I34" s="58" t="s">
        <v>255</v>
      </c>
      <c r="J34" s="54" t="s">
        <v>381</v>
      </c>
      <c r="K34" s="43"/>
      <c r="L34" s="79">
        <f>L35</f>
        <v>-34.75</v>
      </c>
      <c r="M34" s="79">
        <f t="shared" ref="M34:R34" si="8">M35</f>
        <v>0</v>
      </c>
      <c r="N34" s="79">
        <f t="shared" si="8"/>
        <v>0</v>
      </c>
      <c r="O34" s="79">
        <f t="shared" si="8"/>
        <v>0</v>
      </c>
      <c r="P34" s="79">
        <f t="shared" si="8"/>
        <v>0</v>
      </c>
      <c r="Q34" s="79">
        <f t="shared" si="8"/>
        <v>0</v>
      </c>
      <c r="R34" s="79">
        <f t="shared" si="8"/>
        <v>-35.450000000000003</v>
      </c>
      <c r="S34" s="79">
        <f>S35</f>
        <v>-48.38</v>
      </c>
    </row>
    <row r="35" spans="1:19" ht="102.75" customHeight="1" x14ac:dyDescent="0.2">
      <c r="A35" s="57">
        <v>14</v>
      </c>
      <c r="B35" s="58" t="s">
        <v>294</v>
      </c>
      <c r="C35" s="58" t="s">
        <v>252</v>
      </c>
      <c r="D35" s="58" t="s">
        <v>266</v>
      </c>
      <c r="E35" s="58" t="s">
        <v>257</v>
      </c>
      <c r="F35" s="58" t="s">
        <v>435</v>
      </c>
      <c r="G35" s="58" t="s">
        <v>253</v>
      </c>
      <c r="H35" s="58" t="s">
        <v>251</v>
      </c>
      <c r="I35" s="58" t="s">
        <v>255</v>
      </c>
      <c r="J35" s="54" t="s">
        <v>440</v>
      </c>
      <c r="K35" s="43"/>
      <c r="L35" s="79">
        <v>-34.75</v>
      </c>
      <c r="M35" s="80"/>
      <c r="N35" s="81"/>
      <c r="O35" s="81"/>
      <c r="P35" s="81"/>
      <c r="Q35" s="81"/>
      <c r="R35" s="82">
        <v>-35.450000000000003</v>
      </c>
      <c r="S35" s="82">
        <v>-48.38</v>
      </c>
    </row>
    <row r="36" spans="1:19" ht="18" customHeight="1" x14ac:dyDescent="0.2">
      <c r="A36" s="57">
        <v>15</v>
      </c>
      <c r="B36" s="61" t="s">
        <v>293</v>
      </c>
      <c r="C36" s="61" t="s">
        <v>252</v>
      </c>
      <c r="D36" s="61" t="s">
        <v>263</v>
      </c>
      <c r="E36" s="61" t="s">
        <v>249</v>
      </c>
      <c r="F36" s="61" t="s">
        <v>250</v>
      </c>
      <c r="G36" s="61" t="s">
        <v>249</v>
      </c>
      <c r="H36" s="61" t="s">
        <v>251</v>
      </c>
      <c r="I36" s="61" t="s">
        <v>250</v>
      </c>
      <c r="J36" s="62" t="s">
        <v>14</v>
      </c>
      <c r="K36" s="67">
        <v>2305</v>
      </c>
      <c r="L36" s="78">
        <f>L53</f>
        <v>3</v>
      </c>
      <c r="M36" s="78">
        <f t="shared" ref="M36:S36" si="9">M53</f>
        <v>0</v>
      </c>
      <c r="N36" s="78">
        <f t="shared" si="9"/>
        <v>0</v>
      </c>
      <c r="O36" s="78">
        <f t="shared" si="9"/>
        <v>0</v>
      </c>
      <c r="P36" s="78">
        <f t="shared" si="9"/>
        <v>0</v>
      </c>
      <c r="Q36" s="78">
        <f t="shared" si="9"/>
        <v>0</v>
      </c>
      <c r="R36" s="78">
        <f t="shared" si="9"/>
        <v>2</v>
      </c>
      <c r="S36" s="78">
        <f t="shared" si="9"/>
        <v>2</v>
      </c>
    </row>
    <row r="37" spans="1:19" hidden="1" x14ac:dyDescent="0.2">
      <c r="A37" s="57">
        <v>16.428571428571502</v>
      </c>
      <c r="B37" s="58" t="s">
        <v>294</v>
      </c>
      <c r="C37" s="58" t="s">
        <v>252</v>
      </c>
      <c r="D37" s="58" t="s">
        <v>263</v>
      </c>
      <c r="E37" s="58" t="s">
        <v>263</v>
      </c>
      <c r="F37" s="58" t="s">
        <v>250</v>
      </c>
      <c r="G37" s="58" t="s">
        <v>249</v>
      </c>
      <c r="H37" s="58" t="s">
        <v>251</v>
      </c>
      <c r="I37" s="58" t="s">
        <v>255</v>
      </c>
      <c r="J37" s="54" t="s">
        <v>80</v>
      </c>
      <c r="K37" s="43">
        <v>2305</v>
      </c>
      <c r="L37" s="79">
        <f>L38</f>
        <v>0</v>
      </c>
      <c r="M37" s="80">
        <f>M38</f>
        <v>341</v>
      </c>
      <c r="N37" s="81"/>
      <c r="O37" s="81"/>
      <c r="P37" s="81"/>
      <c r="Q37" s="81"/>
      <c r="R37" s="82"/>
      <c r="S37" s="82"/>
    </row>
    <row r="38" spans="1:19" ht="78.75" hidden="1" customHeight="1" x14ac:dyDescent="0.2">
      <c r="A38" s="57">
        <v>17</v>
      </c>
      <c r="B38" s="58" t="s">
        <v>294</v>
      </c>
      <c r="C38" s="58" t="s">
        <v>252</v>
      </c>
      <c r="D38" s="58" t="s">
        <v>263</v>
      </c>
      <c r="E38" s="58" t="s">
        <v>263</v>
      </c>
      <c r="F38" s="58" t="s">
        <v>264</v>
      </c>
      <c r="G38" s="58" t="s">
        <v>354</v>
      </c>
      <c r="H38" s="58" t="s">
        <v>251</v>
      </c>
      <c r="I38" s="58" t="s">
        <v>255</v>
      </c>
      <c r="J38" s="54" t="s">
        <v>355</v>
      </c>
      <c r="K38" s="43">
        <v>2305</v>
      </c>
      <c r="L38" s="79"/>
      <c r="M38" s="80">
        <v>341</v>
      </c>
      <c r="N38" s="81"/>
      <c r="O38" s="81"/>
      <c r="P38" s="81"/>
      <c r="Q38" s="81"/>
      <c r="R38" s="82"/>
      <c r="S38" s="82"/>
    </row>
    <row r="39" spans="1:19" hidden="1" x14ac:dyDescent="0.2">
      <c r="A39" s="57">
        <v>17.571428571428601</v>
      </c>
      <c r="B39" s="58" t="s">
        <v>293</v>
      </c>
      <c r="C39" s="58" t="s">
        <v>252</v>
      </c>
      <c r="D39" s="58" t="s">
        <v>265</v>
      </c>
      <c r="E39" s="58" t="s">
        <v>249</v>
      </c>
      <c r="F39" s="58" t="s">
        <v>250</v>
      </c>
      <c r="G39" s="58" t="s">
        <v>249</v>
      </c>
      <c r="H39" s="58" t="s">
        <v>251</v>
      </c>
      <c r="I39" s="58" t="s">
        <v>250</v>
      </c>
      <c r="J39" s="54" t="s">
        <v>16</v>
      </c>
      <c r="K39" s="43">
        <v>619</v>
      </c>
      <c r="L39" s="79">
        <f>L40+L42+L43</f>
        <v>0</v>
      </c>
      <c r="M39" s="80">
        <f>M40+M42+M43</f>
        <v>839</v>
      </c>
      <c r="N39" s="81"/>
      <c r="O39" s="81"/>
      <c r="P39" s="81"/>
      <c r="Q39" s="81"/>
      <c r="R39" s="82"/>
      <c r="S39" s="82"/>
    </row>
    <row r="40" spans="1:19" ht="25.5" hidden="1" x14ac:dyDescent="0.2">
      <c r="A40" s="57">
        <v>18.142857142857199</v>
      </c>
      <c r="B40" s="58" t="s">
        <v>250</v>
      </c>
      <c r="C40" s="58" t="s">
        <v>252</v>
      </c>
      <c r="D40" s="58" t="s">
        <v>265</v>
      </c>
      <c r="E40" s="58" t="s">
        <v>266</v>
      </c>
      <c r="F40" s="58" t="s">
        <v>250</v>
      </c>
      <c r="G40" s="58" t="s">
        <v>253</v>
      </c>
      <c r="H40" s="58" t="s">
        <v>251</v>
      </c>
      <c r="I40" s="58" t="s">
        <v>255</v>
      </c>
      <c r="J40" s="54" t="s">
        <v>326</v>
      </c>
      <c r="K40" s="43">
        <v>588</v>
      </c>
      <c r="L40" s="79">
        <f>L41</f>
        <v>0</v>
      </c>
      <c r="M40" s="80">
        <f>M41</f>
        <v>241</v>
      </c>
      <c r="N40" s="81"/>
      <c r="O40" s="81"/>
      <c r="P40" s="81"/>
      <c r="Q40" s="81"/>
      <c r="R40" s="82"/>
      <c r="S40" s="82"/>
    </row>
    <row r="41" spans="1:19" ht="61.5" hidden="1" customHeight="1" x14ac:dyDescent="0.2">
      <c r="A41" s="57">
        <v>18.714285714285701</v>
      </c>
      <c r="B41" s="58" t="s">
        <v>292</v>
      </c>
      <c r="C41" s="58" t="s">
        <v>252</v>
      </c>
      <c r="D41" s="58" t="s">
        <v>265</v>
      </c>
      <c r="E41" s="58" t="s">
        <v>266</v>
      </c>
      <c r="F41" s="58" t="s">
        <v>254</v>
      </c>
      <c r="G41" s="58" t="s">
        <v>253</v>
      </c>
      <c r="H41" s="58" t="s">
        <v>251</v>
      </c>
      <c r="I41" s="58" t="s">
        <v>255</v>
      </c>
      <c r="J41" s="54" t="s">
        <v>188</v>
      </c>
      <c r="K41" s="43">
        <v>588</v>
      </c>
      <c r="L41" s="79"/>
      <c r="M41" s="80">
        <v>241</v>
      </c>
      <c r="N41" s="81"/>
      <c r="O41" s="81"/>
      <c r="P41" s="81"/>
      <c r="Q41" s="81"/>
      <c r="R41" s="82"/>
      <c r="S41" s="82"/>
    </row>
    <row r="42" spans="1:19" ht="56.25" hidden="1" customHeight="1" x14ac:dyDescent="0.2">
      <c r="A42" s="57">
        <v>19.285714285714299</v>
      </c>
      <c r="B42" s="58" t="s">
        <v>250</v>
      </c>
      <c r="C42" s="58" t="s">
        <v>252</v>
      </c>
      <c r="D42" s="58" t="s">
        <v>265</v>
      </c>
      <c r="E42" s="58" t="s">
        <v>267</v>
      </c>
      <c r="F42" s="58" t="s">
        <v>250</v>
      </c>
      <c r="G42" s="58" t="s">
        <v>253</v>
      </c>
      <c r="H42" s="58" t="s">
        <v>251</v>
      </c>
      <c r="I42" s="58" t="s">
        <v>255</v>
      </c>
      <c r="J42" s="54" t="s">
        <v>327</v>
      </c>
      <c r="K42" s="43">
        <v>16</v>
      </c>
      <c r="L42" s="79"/>
      <c r="M42" s="80">
        <v>37</v>
      </c>
      <c r="N42" s="81"/>
      <c r="O42" s="81"/>
      <c r="P42" s="81"/>
      <c r="Q42" s="81"/>
      <c r="R42" s="82"/>
      <c r="S42" s="82"/>
    </row>
    <row r="43" spans="1:19" ht="40.5" hidden="1" customHeight="1" x14ac:dyDescent="0.2">
      <c r="A43" s="57">
        <v>19.8571428571429</v>
      </c>
      <c r="B43" s="58" t="s">
        <v>250</v>
      </c>
      <c r="C43" s="58" t="s">
        <v>252</v>
      </c>
      <c r="D43" s="58" t="s">
        <v>265</v>
      </c>
      <c r="E43" s="58" t="s">
        <v>268</v>
      </c>
      <c r="F43" s="58" t="s">
        <v>250</v>
      </c>
      <c r="G43" s="58" t="s">
        <v>253</v>
      </c>
      <c r="H43" s="58" t="s">
        <v>251</v>
      </c>
      <c r="I43" s="58" t="s">
        <v>255</v>
      </c>
      <c r="J43" s="54" t="s">
        <v>19</v>
      </c>
      <c r="K43" s="43">
        <v>15</v>
      </c>
      <c r="L43" s="79">
        <f>L44+L45</f>
        <v>0</v>
      </c>
      <c r="M43" s="80">
        <f>M44+M45</f>
        <v>561</v>
      </c>
      <c r="N43" s="81"/>
      <c r="O43" s="81"/>
      <c r="P43" s="81"/>
      <c r="Q43" s="81"/>
      <c r="R43" s="82"/>
      <c r="S43" s="82"/>
    </row>
    <row r="44" spans="1:19" ht="101.25" hidden="1" customHeight="1" x14ac:dyDescent="0.2">
      <c r="A44" s="57">
        <v>20.428571428571502</v>
      </c>
      <c r="B44" s="58" t="s">
        <v>293</v>
      </c>
      <c r="C44" s="58" t="s">
        <v>252</v>
      </c>
      <c r="D44" s="58" t="s">
        <v>265</v>
      </c>
      <c r="E44" s="58" t="s">
        <v>268</v>
      </c>
      <c r="F44" s="58" t="s">
        <v>269</v>
      </c>
      <c r="G44" s="58" t="s">
        <v>253</v>
      </c>
      <c r="H44" s="58" t="s">
        <v>251</v>
      </c>
      <c r="I44" s="58" t="s">
        <v>255</v>
      </c>
      <c r="J44" s="54" t="s">
        <v>359</v>
      </c>
      <c r="K44" s="43"/>
      <c r="L44" s="79"/>
      <c r="M44" s="80">
        <v>561</v>
      </c>
      <c r="N44" s="81"/>
      <c r="O44" s="81"/>
      <c r="P44" s="81"/>
      <c r="Q44" s="81"/>
      <c r="R44" s="82"/>
      <c r="S44" s="82"/>
    </row>
    <row r="45" spans="1:19" hidden="1" x14ac:dyDescent="0.2">
      <c r="A45" s="57">
        <v>21</v>
      </c>
      <c r="B45" s="58" t="s">
        <v>51</v>
      </c>
      <c r="C45" s="58" t="s">
        <v>252</v>
      </c>
      <c r="D45" s="58"/>
      <c r="E45" s="58"/>
      <c r="F45" s="58"/>
      <c r="G45" s="58"/>
      <c r="H45" s="58" t="s">
        <v>251</v>
      </c>
      <c r="I45" s="58" t="s">
        <v>255</v>
      </c>
      <c r="J45" s="54" t="s">
        <v>138</v>
      </c>
      <c r="K45" s="43">
        <v>15</v>
      </c>
      <c r="L45" s="79"/>
      <c r="M45" s="80"/>
      <c r="N45" s="81"/>
      <c r="O45" s="81"/>
      <c r="P45" s="81"/>
      <c r="Q45" s="81"/>
      <c r="R45" s="82"/>
      <c r="S45" s="82"/>
    </row>
    <row r="46" spans="1:19" ht="38.25" hidden="1" x14ac:dyDescent="0.2">
      <c r="A46" s="57">
        <v>21.571428571428601</v>
      </c>
      <c r="B46" s="58" t="s">
        <v>250</v>
      </c>
      <c r="C46" s="58" t="s">
        <v>252</v>
      </c>
      <c r="D46" s="58" t="s">
        <v>270</v>
      </c>
      <c r="E46" s="58" t="s">
        <v>249</v>
      </c>
      <c r="F46" s="58" t="s">
        <v>250</v>
      </c>
      <c r="G46" s="58" t="s">
        <v>249</v>
      </c>
      <c r="H46" s="58" t="s">
        <v>251</v>
      </c>
      <c r="I46" s="58" t="s">
        <v>250</v>
      </c>
      <c r="J46" s="54" t="s">
        <v>52</v>
      </c>
      <c r="K46" s="43">
        <v>579</v>
      </c>
      <c r="L46" s="79">
        <f>L47+L48+L50</f>
        <v>0</v>
      </c>
      <c r="M46" s="80">
        <f>M47+M48+M50</f>
        <v>1358</v>
      </c>
      <c r="N46" s="81"/>
      <c r="O46" s="81"/>
      <c r="P46" s="81"/>
      <c r="Q46" s="81"/>
      <c r="R46" s="82"/>
      <c r="S46" s="82"/>
    </row>
    <row r="47" spans="1:19" hidden="1" x14ac:dyDescent="0.2">
      <c r="A47" s="57">
        <v>22.142857142857199</v>
      </c>
      <c r="B47" s="58" t="s">
        <v>89</v>
      </c>
      <c r="C47" s="58" t="s">
        <v>252</v>
      </c>
      <c r="D47" s="58"/>
      <c r="E47" s="58"/>
      <c r="F47" s="58"/>
      <c r="G47" s="58"/>
      <c r="H47" s="58" t="s">
        <v>251</v>
      </c>
      <c r="I47" s="58" t="s">
        <v>255</v>
      </c>
      <c r="J47" s="54" t="s">
        <v>119</v>
      </c>
      <c r="K47" s="43"/>
      <c r="L47" s="79"/>
      <c r="M47" s="80">
        <v>-197</v>
      </c>
      <c r="N47" s="81"/>
      <c r="O47" s="81"/>
      <c r="P47" s="81"/>
      <c r="Q47" s="81"/>
      <c r="R47" s="82"/>
      <c r="S47" s="82"/>
    </row>
    <row r="48" spans="1:19" hidden="1" x14ac:dyDescent="0.2">
      <c r="A48" s="57">
        <v>22.714285714285701</v>
      </c>
      <c r="B48" s="58" t="s">
        <v>90</v>
      </c>
      <c r="C48" s="58" t="s">
        <v>252</v>
      </c>
      <c r="D48" s="58"/>
      <c r="E48" s="58"/>
      <c r="F48" s="58"/>
      <c r="G48" s="58"/>
      <c r="H48" s="58" t="s">
        <v>251</v>
      </c>
      <c r="I48" s="58" t="s">
        <v>255</v>
      </c>
      <c r="J48" s="54" t="s">
        <v>120</v>
      </c>
      <c r="K48" s="43"/>
      <c r="L48" s="79">
        <f>L49</f>
        <v>0</v>
      </c>
      <c r="M48" s="80">
        <f>M49</f>
        <v>1202</v>
      </c>
      <c r="N48" s="81"/>
      <c r="O48" s="81"/>
      <c r="P48" s="81"/>
      <c r="Q48" s="81"/>
      <c r="R48" s="82"/>
      <c r="S48" s="82"/>
    </row>
    <row r="49" spans="1:19" ht="25.5" hidden="1" x14ac:dyDescent="0.2">
      <c r="A49" s="57">
        <v>23.285714285714299</v>
      </c>
      <c r="B49" s="58" t="s">
        <v>91</v>
      </c>
      <c r="C49" s="58" t="s">
        <v>252</v>
      </c>
      <c r="D49" s="58"/>
      <c r="E49" s="58"/>
      <c r="F49" s="58"/>
      <c r="G49" s="58"/>
      <c r="H49" s="58" t="s">
        <v>251</v>
      </c>
      <c r="I49" s="58" t="s">
        <v>255</v>
      </c>
      <c r="J49" s="54" t="s">
        <v>189</v>
      </c>
      <c r="K49" s="43"/>
      <c r="L49" s="79"/>
      <c r="M49" s="80">
        <v>1202</v>
      </c>
      <c r="N49" s="81"/>
      <c r="O49" s="81"/>
      <c r="P49" s="81"/>
      <c r="Q49" s="81"/>
      <c r="R49" s="82"/>
      <c r="S49" s="82"/>
    </row>
    <row r="50" spans="1:19" ht="25.5" hidden="1" x14ac:dyDescent="0.2">
      <c r="A50" s="57">
        <v>23.8571428571429</v>
      </c>
      <c r="B50" s="58" t="s">
        <v>250</v>
      </c>
      <c r="C50" s="58" t="s">
        <v>252</v>
      </c>
      <c r="D50" s="58" t="s">
        <v>270</v>
      </c>
      <c r="E50" s="58" t="s">
        <v>268</v>
      </c>
      <c r="F50" s="58" t="s">
        <v>250</v>
      </c>
      <c r="G50" s="58" t="s">
        <v>262</v>
      </c>
      <c r="H50" s="58" t="s">
        <v>251</v>
      </c>
      <c r="I50" s="58" t="s">
        <v>255</v>
      </c>
      <c r="J50" s="54" t="s">
        <v>121</v>
      </c>
      <c r="K50" s="43">
        <v>579</v>
      </c>
      <c r="L50" s="79">
        <f>L51+L52</f>
        <v>0</v>
      </c>
      <c r="M50" s="80">
        <f>M51+M52</f>
        <v>353</v>
      </c>
      <c r="N50" s="81"/>
      <c r="O50" s="81"/>
      <c r="P50" s="81"/>
      <c r="Q50" s="81"/>
      <c r="R50" s="82"/>
      <c r="S50" s="82"/>
    </row>
    <row r="51" spans="1:19" ht="38.25" hidden="1" x14ac:dyDescent="0.2">
      <c r="A51" s="57">
        <v>24.428571428571502</v>
      </c>
      <c r="B51" s="58" t="s">
        <v>93</v>
      </c>
      <c r="C51" s="58" t="s">
        <v>252</v>
      </c>
      <c r="D51" s="58"/>
      <c r="E51" s="58"/>
      <c r="F51" s="58"/>
      <c r="G51" s="58"/>
      <c r="H51" s="58" t="s">
        <v>251</v>
      </c>
      <c r="I51" s="58" t="s">
        <v>255</v>
      </c>
      <c r="J51" s="54" t="s">
        <v>190</v>
      </c>
      <c r="K51" s="43"/>
      <c r="L51" s="79"/>
      <c r="M51" s="80">
        <v>-4</v>
      </c>
      <c r="N51" s="81"/>
      <c r="O51" s="81"/>
      <c r="P51" s="81"/>
      <c r="Q51" s="81"/>
      <c r="R51" s="82"/>
      <c r="S51" s="82"/>
    </row>
    <row r="52" spans="1:19" hidden="1" x14ac:dyDescent="0.2">
      <c r="A52" s="57">
        <v>25</v>
      </c>
      <c r="B52" s="58" t="s">
        <v>250</v>
      </c>
      <c r="C52" s="58" t="s">
        <v>252</v>
      </c>
      <c r="D52" s="58" t="s">
        <v>270</v>
      </c>
      <c r="E52" s="58" t="s">
        <v>268</v>
      </c>
      <c r="F52" s="58" t="s">
        <v>271</v>
      </c>
      <c r="G52" s="58" t="s">
        <v>262</v>
      </c>
      <c r="H52" s="58" t="s">
        <v>251</v>
      </c>
      <c r="I52" s="58" t="s">
        <v>255</v>
      </c>
      <c r="J52" s="54" t="s">
        <v>191</v>
      </c>
      <c r="K52" s="43">
        <v>579</v>
      </c>
      <c r="L52" s="79"/>
      <c r="M52" s="80">
        <v>357</v>
      </c>
      <c r="N52" s="81"/>
      <c r="O52" s="81"/>
      <c r="P52" s="81"/>
      <c r="Q52" s="81"/>
      <c r="R52" s="82"/>
      <c r="S52" s="82"/>
    </row>
    <row r="53" spans="1:19" x14ac:dyDescent="0.2">
      <c r="A53" s="57">
        <v>16</v>
      </c>
      <c r="B53" s="58" t="s">
        <v>250</v>
      </c>
      <c r="C53" s="58" t="s">
        <v>252</v>
      </c>
      <c r="D53" s="58" t="s">
        <v>263</v>
      </c>
      <c r="E53" s="58" t="s">
        <v>263</v>
      </c>
      <c r="F53" s="58" t="s">
        <v>250</v>
      </c>
      <c r="G53" s="58" t="s">
        <v>249</v>
      </c>
      <c r="H53" s="58" t="s">
        <v>251</v>
      </c>
      <c r="I53" s="58" t="s">
        <v>255</v>
      </c>
      <c r="J53" s="54" t="s">
        <v>80</v>
      </c>
      <c r="K53" s="43"/>
      <c r="L53" s="79">
        <f>L54</f>
        <v>3</v>
      </c>
      <c r="M53" s="79">
        <f t="shared" ref="M53:S53" si="10">M54</f>
        <v>0</v>
      </c>
      <c r="N53" s="79">
        <f t="shared" si="10"/>
        <v>0</v>
      </c>
      <c r="O53" s="79">
        <f t="shared" si="10"/>
        <v>0</v>
      </c>
      <c r="P53" s="79">
        <f t="shared" si="10"/>
        <v>0</v>
      </c>
      <c r="Q53" s="79">
        <f t="shared" si="10"/>
        <v>0</v>
      </c>
      <c r="R53" s="79">
        <f t="shared" si="10"/>
        <v>2</v>
      </c>
      <c r="S53" s="79">
        <f t="shared" si="10"/>
        <v>2</v>
      </c>
    </row>
    <row r="54" spans="1:19" ht="13.5" customHeight="1" x14ac:dyDescent="0.2">
      <c r="A54" s="57">
        <v>17</v>
      </c>
      <c r="B54" s="58" t="s">
        <v>250</v>
      </c>
      <c r="C54" s="58" t="s">
        <v>252</v>
      </c>
      <c r="D54" s="58" t="s">
        <v>263</v>
      </c>
      <c r="E54" s="58" t="s">
        <v>263</v>
      </c>
      <c r="F54" s="58" t="s">
        <v>274</v>
      </c>
      <c r="G54" s="58" t="s">
        <v>249</v>
      </c>
      <c r="H54" s="58" t="s">
        <v>251</v>
      </c>
      <c r="I54" s="58" t="s">
        <v>255</v>
      </c>
      <c r="J54" s="54" t="s">
        <v>441</v>
      </c>
      <c r="K54" s="43"/>
      <c r="L54" s="79">
        <v>3</v>
      </c>
      <c r="M54" s="79">
        <f>M55</f>
        <v>0</v>
      </c>
      <c r="N54" s="79">
        <f>N55</f>
        <v>0</v>
      </c>
      <c r="O54" s="79">
        <f>O55</f>
        <v>0</v>
      </c>
      <c r="P54" s="79">
        <f>P55</f>
        <v>0</v>
      </c>
      <c r="Q54" s="79">
        <f>Q55</f>
        <v>0</v>
      </c>
      <c r="R54" s="79">
        <v>2</v>
      </c>
      <c r="S54" s="79">
        <v>2</v>
      </c>
    </row>
    <row r="55" spans="1:19" ht="27" customHeight="1" x14ac:dyDescent="0.2">
      <c r="A55" s="57">
        <v>18</v>
      </c>
      <c r="B55" s="58" t="s">
        <v>294</v>
      </c>
      <c r="C55" s="58" t="s">
        <v>252</v>
      </c>
      <c r="D55" s="58" t="s">
        <v>263</v>
      </c>
      <c r="E55" s="58" t="s">
        <v>263</v>
      </c>
      <c r="F55" s="58" t="s">
        <v>301</v>
      </c>
      <c r="G55" s="58" t="s">
        <v>354</v>
      </c>
      <c r="H55" s="58" t="s">
        <v>251</v>
      </c>
      <c r="I55" s="58" t="s">
        <v>255</v>
      </c>
      <c r="J55" s="54" t="s">
        <v>376</v>
      </c>
      <c r="K55" s="43"/>
      <c r="L55" s="79">
        <v>3</v>
      </c>
      <c r="M55" s="80"/>
      <c r="N55" s="81"/>
      <c r="O55" s="81"/>
      <c r="P55" s="81"/>
      <c r="Q55" s="81"/>
      <c r="R55" s="82">
        <v>2</v>
      </c>
      <c r="S55" s="82">
        <v>2</v>
      </c>
    </row>
    <row r="56" spans="1:19" ht="15.75" customHeight="1" x14ac:dyDescent="0.2">
      <c r="A56" s="57">
        <v>19</v>
      </c>
      <c r="B56" s="61" t="s">
        <v>250</v>
      </c>
      <c r="C56" s="61" t="s">
        <v>252</v>
      </c>
      <c r="D56" s="61" t="s">
        <v>265</v>
      </c>
      <c r="E56" s="61" t="s">
        <v>249</v>
      </c>
      <c r="F56" s="61" t="s">
        <v>250</v>
      </c>
      <c r="G56" s="61" t="s">
        <v>249</v>
      </c>
      <c r="H56" s="61" t="s">
        <v>251</v>
      </c>
      <c r="I56" s="61" t="s">
        <v>250</v>
      </c>
      <c r="J56" s="62" t="s">
        <v>16</v>
      </c>
      <c r="K56" s="67"/>
      <c r="L56" s="78">
        <f>L57</f>
        <v>2</v>
      </c>
      <c r="M56" s="78">
        <f t="shared" ref="M56:S56" si="11">M57</f>
        <v>0</v>
      </c>
      <c r="N56" s="78">
        <f t="shared" si="11"/>
        <v>0</v>
      </c>
      <c r="O56" s="78">
        <f t="shared" si="11"/>
        <v>0</v>
      </c>
      <c r="P56" s="78">
        <f t="shared" si="11"/>
        <v>0</v>
      </c>
      <c r="Q56" s="78">
        <f t="shared" si="11"/>
        <v>0</v>
      </c>
      <c r="R56" s="78">
        <f t="shared" si="11"/>
        <v>2</v>
      </c>
      <c r="S56" s="78">
        <f t="shared" si="11"/>
        <v>2</v>
      </c>
    </row>
    <row r="57" spans="1:19" ht="40.5" customHeight="1" x14ac:dyDescent="0.2">
      <c r="A57" s="57">
        <v>20</v>
      </c>
      <c r="B57" s="58" t="s">
        <v>430</v>
      </c>
      <c r="C57" s="58" t="s">
        <v>252</v>
      </c>
      <c r="D57" s="58" t="s">
        <v>265</v>
      </c>
      <c r="E57" s="58" t="s">
        <v>267</v>
      </c>
      <c r="F57" s="58" t="s">
        <v>250</v>
      </c>
      <c r="G57" s="58" t="s">
        <v>253</v>
      </c>
      <c r="H57" s="58" t="s">
        <v>251</v>
      </c>
      <c r="I57" s="58" t="s">
        <v>255</v>
      </c>
      <c r="J57" s="54" t="s">
        <v>442</v>
      </c>
      <c r="K57" s="43"/>
      <c r="L57" s="79">
        <f>L58</f>
        <v>2</v>
      </c>
      <c r="M57" s="79">
        <f t="shared" ref="M57:S57" si="12">M58</f>
        <v>0</v>
      </c>
      <c r="N57" s="79">
        <f t="shared" si="12"/>
        <v>0</v>
      </c>
      <c r="O57" s="79">
        <f t="shared" si="12"/>
        <v>0</v>
      </c>
      <c r="P57" s="79">
        <f t="shared" si="12"/>
        <v>0</v>
      </c>
      <c r="Q57" s="79">
        <f t="shared" si="12"/>
        <v>0</v>
      </c>
      <c r="R57" s="79">
        <f t="shared" si="12"/>
        <v>2</v>
      </c>
      <c r="S57" s="79">
        <f t="shared" si="12"/>
        <v>2</v>
      </c>
    </row>
    <row r="58" spans="1:19" ht="64.5" customHeight="1" x14ac:dyDescent="0.2">
      <c r="A58" s="57">
        <v>21</v>
      </c>
      <c r="B58" s="58" t="s">
        <v>430</v>
      </c>
      <c r="C58" s="58" t="s">
        <v>252</v>
      </c>
      <c r="D58" s="41" t="s">
        <v>265</v>
      </c>
      <c r="E58" s="41" t="s">
        <v>267</v>
      </c>
      <c r="F58" s="58" t="s">
        <v>258</v>
      </c>
      <c r="G58" s="41" t="s">
        <v>253</v>
      </c>
      <c r="H58" s="41" t="s">
        <v>251</v>
      </c>
      <c r="I58" s="41" t="s">
        <v>255</v>
      </c>
      <c r="J58" s="54" t="s">
        <v>375</v>
      </c>
      <c r="K58" s="43"/>
      <c r="L58" s="79">
        <v>2</v>
      </c>
      <c r="M58" s="80"/>
      <c r="N58" s="81"/>
      <c r="O58" s="81"/>
      <c r="P58" s="81"/>
      <c r="Q58" s="81"/>
      <c r="R58" s="82">
        <v>2</v>
      </c>
      <c r="S58" s="82">
        <v>2</v>
      </c>
    </row>
    <row r="59" spans="1:19" ht="25.5" hidden="1" x14ac:dyDescent="0.2">
      <c r="A59" s="57">
        <v>30.714285714285701</v>
      </c>
      <c r="B59" s="41" t="s">
        <v>293</v>
      </c>
      <c r="C59" s="41" t="s">
        <v>252</v>
      </c>
      <c r="D59" s="41" t="s">
        <v>272</v>
      </c>
      <c r="E59" s="41" t="s">
        <v>266</v>
      </c>
      <c r="F59" s="41" t="s">
        <v>250</v>
      </c>
      <c r="G59" s="41" t="s">
        <v>249</v>
      </c>
      <c r="H59" s="41" t="s">
        <v>251</v>
      </c>
      <c r="I59" s="41" t="s">
        <v>273</v>
      </c>
      <c r="J59" s="47" t="s">
        <v>22</v>
      </c>
      <c r="K59" s="43">
        <v>654</v>
      </c>
      <c r="L59" s="83">
        <f>L60</f>
        <v>0</v>
      </c>
      <c r="M59" s="84">
        <f>M60</f>
        <v>33</v>
      </c>
      <c r="R59" s="85"/>
      <c r="S59" s="85"/>
    </row>
    <row r="60" spans="1:19" ht="38.25" hidden="1" x14ac:dyDescent="0.2">
      <c r="A60" s="57">
        <v>31.285714285714299</v>
      </c>
      <c r="B60" s="41" t="s">
        <v>258</v>
      </c>
      <c r="C60" s="41" t="s">
        <v>252</v>
      </c>
      <c r="D60" s="41" t="s">
        <v>272</v>
      </c>
      <c r="E60" s="41" t="s">
        <v>266</v>
      </c>
      <c r="F60" s="41" t="s">
        <v>271</v>
      </c>
      <c r="G60" s="41" t="s">
        <v>262</v>
      </c>
      <c r="H60" s="41" t="s">
        <v>251</v>
      </c>
      <c r="I60" s="41" t="s">
        <v>273</v>
      </c>
      <c r="J60" s="47" t="s">
        <v>192</v>
      </c>
      <c r="K60" s="43">
        <v>654</v>
      </c>
      <c r="L60" s="83"/>
      <c r="M60" s="84">
        <v>33</v>
      </c>
      <c r="R60" s="85"/>
      <c r="S60" s="85"/>
    </row>
    <row r="61" spans="1:19" ht="93" hidden="1" customHeight="1" x14ac:dyDescent="0.2">
      <c r="A61" s="57">
        <v>31.8571428571429</v>
      </c>
      <c r="B61" s="41" t="s">
        <v>254</v>
      </c>
      <c r="C61" s="41" t="s">
        <v>252</v>
      </c>
      <c r="D61" s="41" t="s">
        <v>272</v>
      </c>
      <c r="E61" s="41" t="s">
        <v>262</v>
      </c>
      <c r="F61" s="41" t="s">
        <v>254</v>
      </c>
      <c r="G61" s="41" t="s">
        <v>262</v>
      </c>
      <c r="H61" s="41" t="s">
        <v>251</v>
      </c>
      <c r="I61" s="41" t="s">
        <v>273</v>
      </c>
      <c r="J61" s="47" t="s">
        <v>360</v>
      </c>
      <c r="K61" s="43">
        <v>10000</v>
      </c>
      <c r="L61" s="83"/>
      <c r="M61" s="84">
        <v>4940</v>
      </c>
      <c r="R61" s="85"/>
      <c r="S61" s="85"/>
    </row>
    <row r="62" spans="1:19" ht="63.75" hidden="1" x14ac:dyDescent="0.2">
      <c r="A62" s="57">
        <v>32.428571428571502</v>
      </c>
      <c r="B62" s="41" t="s">
        <v>95</v>
      </c>
      <c r="C62" s="41" t="s">
        <v>252</v>
      </c>
      <c r="D62" s="41" t="s">
        <v>272</v>
      </c>
      <c r="E62" s="41"/>
      <c r="F62" s="41"/>
      <c r="G62" s="41"/>
      <c r="H62" s="41" t="s">
        <v>251</v>
      </c>
      <c r="I62" s="41"/>
      <c r="J62" s="47" t="s">
        <v>122</v>
      </c>
      <c r="K62" s="43"/>
      <c r="L62" s="83">
        <f>L63</f>
        <v>0</v>
      </c>
      <c r="M62" s="84">
        <f>M63</f>
        <v>0</v>
      </c>
      <c r="R62" s="85"/>
      <c r="S62" s="85"/>
    </row>
    <row r="63" spans="1:19" ht="38.25" hidden="1" x14ac:dyDescent="0.2">
      <c r="A63" s="57">
        <v>33</v>
      </c>
      <c r="B63" s="41" t="s">
        <v>96</v>
      </c>
      <c r="C63" s="41" t="s">
        <v>252</v>
      </c>
      <c r="D63" s="41" t="s">
        <v>272</v>
      </c>
      <c r="E63" s="41"/>
      <c r="F63" s="41"/>
      <c r="G63" s="41"/>
      <c r="H63" s="41" t="s">
        <v>251</v>
      </c>
      <c r="I63" s="41"/>
      <c r="J63" s="47" t="s">
        <v>123</v>
      </c>
      <c r="K63" s="43"/>
      <c r="L63" s="83"/>
      <c r="M63" s="84"/>
      <c r="R63" s="85"/>
      <c r="S63" s="85"/>
    </row>
    <row r="64" spans="1:19" ht="76.5" hidden="1" x14ac:dyDescent="0.2">
      <c r="A64" s="57">
        <v>33.571428571428598</v>
      </c>
      <c r="B64" s="41" t="s">
        <v>250</v>
      </c>
      <c r="C64" s="41" t="s">
        <v>252</v>
      </c>
      <c r="D64" s="41" t="s">
        <v>272</v>
      </c>
      <c r="E64" s="41" t="s">
        <v>270</v>
      </c>
      <c r="F64" s="41" t="s">
        <v>250</v>
      </c>
      <c r="G64" s="41" t="s">
        <v>249</v>
      </c>
      <c r="H64" s="41" t="s">
        <v>251</v>
      </c>
      <c r="I64" s="41" t="s">
        <v>273</v>
      </c>
      <c r="J64" s="47" t="s">
        <v>351</v>
      </c>
      <c r="K64" s="43"/>
      <c r="L64" s="83">
        <f>L65</f>
        <v>0</v>
      </c>
      <c r="M64" s="84"/>
      <c r="R64" s="85"/>
      <c r="S64" s="85"/>
    </row>
    <row r="65" spans="1:19" ht="78" hidden="1" customHeight="1" x14ac:dyDescent="0.2">
      <c r="A65" s="57">
        <v>34.142857142857203</v>
      </c>
      <c r="B65" s="41" t="s">
        <v>293</v>
      </c>
      <c r="C65" s="41" t="s">
        <v>252</v>
      </c>
      <c r="D65" s="41" t="s">
        <v>272</v>
      </c>
      <c r="E65" s="41" t="s">
        <v>270</v>
      </c>
      <c r="F65" s="41" t="s">
        <v>274</v>
      </c>
      <c r="G65" s="41" t="s">
        <v>249</v>
      </c>
      <c r="H65" s="41" t="s">
        <v>251</v>
      </c>
      <c r="I65" s="41" t="s">
        <v>273</v>
      </c>
      <c r="J65" s="47" t="s">
        <v>352</v>
      </c>
      <c r="K65" s="43">
        <v>903</v>
      </c>
      <c r="L65" s="83">
        <f>L66</f>
        <v>0</v>
      </c>
      <c r="M65" s="84">
        <f>M66</f>
        <v>1551</v>
      </c>
      <c r="R65" s="85"/>
      <c r="S65" s="85"/>
    </row>
    <row r="66" spans="1:19" ht="79.5" hidden="1" customHeight="1" x14ac:dyDescent="0.2">
      <c r="A66" s="57">
        <v>34.714285714285701</v>
      </c>
      <c r="B66" s="41" t="s">
        <v>295</v>
      </c>
      <c r="C66" s="41" t="s">
        <v>252</v>
      </c>
      <c r="D66" s="41" t="s">
        <v>272</v>
      </c>
      <c r="E66" s="41" t="s">
        <v>270</v>
      </c>
      <c r="F66" s="41" t="s">
        <v>275</v>
      </c>
      <c r="G66" s="41" t="s">
        <v>354</v>
      </c>
      <c r="H66" s="41" t="s">
        <v>251</v>
      </c>
      <c r="I66" s="41" t="s">
        <v>273</v>
      </c>
      <c r="J66" s="47" t="s">
        <v>356</v>
      </c>
      <c r="K66" s="43">
        <v>903</v>
      </c>
      <c r="L66" s="83"/>
      <c r="M66" s="84">
        <v>1551</v>
      </c>
      <c r="R66" s="85"/>
      <c r="S66" s="85"/>
    </row>
    <row r="67" spans="1:19" ht="25.5" hidden="1" x14ac:dyDescent="0.2">
      <c r="A67" s="57">
        <v>35.285714285714299</v>
      </c>
      <c r="B67" s="41" t="s">
        <v>293</v>
      </c>
      <c r="C67" s="41" t="s">
        <v>252</v>
      </c>
      <c r="D67" s="41" t="s">
        <v>276</v>
      </c>
      <c r="E67" s="41" t="s">
        <v>249</v>
      </c>
      <c r="F67" s="41" t="s">
        <v>250</v>
      </c>
      <c r="G67" s="41" t="s">
        <v>249</v>
      </c>
      <c r="H67" s="41" t="s">
        <v>251</v>
      </c>
      <c r="I67" s="41" t="s">
        <v>250</v>
      </c>
      <c r="J67" s="47" t="s">
        <v>26</v>
      </c>
      <c r="K67" s="43">
        <v>2423</v>
      </c>
      <c r="L67" s="83">
        <f>L68</f>
        <v>0</v>
      </c>
      <c r="M67" s="84">
        <f>M68</f>
        <v>2765</v>
      </c>
      <c r="R67" s="85"/>
      <c r="S67" s="85"/>
    </row>
    <row r="68" spans="1:19" hidden="1" x14ac:dyDescent="0.2">
      <c r="A68" s="57">
        <v>35.857142857142897</v>
      </c>
      <c r="B68" s="41" t="s">
        <v>296</v>
      </c>
      <c r="C68" s="41" t="s">
        <v>252</v>
      </c>
      <c r="D68" s="41" t="s">
        <v>276</v>
      </c>
      <c r="E68" s="41" t="s">
        <v>253</v>
      </c>
      <c r="F68" s="41" t="s">
        <v>250</v>
      </c>
      <c r="G68" s="41" t="s">
        <v>253</v>
      </c>
      <c r="H68" s="41" t="s">
        <v>251</v>
      </c>
      <c r="I68" s="41" t="s">
        <v>273</v>
      </c>
      <c r="J68" s="47" t="s">
        <v>27</v>
      </c>
      <c r="K68" s="43">
        <v>2423</v>
      </c>
      <c r="L68" s="83"/>
      <c r="M68" s="84">
        <v>2765</v>
      </c>
      <c r="R68" s="85"/>
      <c r="S68" s="85"/>
    </row>
    <row r="69" spans="1:19" ht="25.5" hidden="1" x14ac:dyDescent="0.2">
      <c r="A69" s="57">
        <v>36.428571428571502</v>
      </c>
      <c r="B69" s="41" t="s">
        <v>179</v>
      </c>
      <c r="C69" s="41" t="s">
        <v>252</v>
      </c>
      <c r="D69" s="41"/>
      <c r="E69" s="41"/>
      <c r="F69" s="41"/>
      <c r="G69" s="41"/>
      <c r="H69" s="41" t="s">
        <v>251</v>
      </c>
      <c r="I69" s="41"/>
      <c r="J69" s="47" t="s">
        <v>180</v>
      </c>
      <c r="K69" s="43"/>
      <c r="L69" s="83">
        <f>L70</f>
        <v>0</v>
      </c>
      <c r="M69" s="84"/>
      <c r="R69" s="85"/>
      <c r="S69" s="85"/>
    </row>
    <row r="70" spans="1:19" ht="26.25" hidden="1" customHeight="1" x14ac:dyDescent="0.2">
      <c r="A70" s="57">
        <v>37</v>
      </c>
      <c r="B70" s="41" t="s">
        <v>181</v>
      </c>
      <c r="C70" s="41" t="s">
        <v>252</v>
      </c>
      <c r="D70" s="41"/>
      <c r="E70" s="41"/>
      <c r="F70" s="41"/>
      <c r="G70" s="41"/>
      <c r="H70" s="41" t="s">
        <v>251</v>
      </c>
      <c r="I70" s="41"/>
      <c r="J70" s="47" t="s">
        <v>182</v>
      </c>
      <c r="K70" s="43"/>
      <c r="L70" s="83">
        <f>L71</f>
        <v>0</v>
      </c>
      <c r="M70" s="84"/>
      <c r="R70" s="85"/>
      <c r="S70" s="85"/>
    </row>
    <row r="71" spans="1:19" ht="51" hidden="1" customHeight="1" x14ac:dyDescent="0.2">
      <c r="A71" s="57">
        <v>37.571428571428598</v>
      </c>
      <c r="B71" s="41" t="s">
        <v>185</v>
      </c>
      <c r="C71" s="41" t="s">
        <v>252</v>
      </c>
      <c r="D71" s="41"/>
      <c r="E71" s="41"/>
      <c r="F71" s="41"/>
      <c r="G71" s="41"/>
      <c r="H71" s="41" t="s">
        <v>251</v>
      </c>
      <c r="I71" s="41"/>
      <c r="J71" s="47" t="s">
        <v>183</v>
      </c>
      <c r="K71" s="43"/>
      <c r="L71" s="83">
        <f>L72</f>
        <v>0</v>
      </c>
      <c r="M71" s="84"/>
      <c r="R71" s="85"/>
      <c r="S71" s="85"/>
    </row>
    <row r="72" spans="1:19" ht="76.5" hidden="1" customHeight="1" x14ac:dyDescent="0.2">
      <c r="A72" s="57">
        <v>38.142857142857203</v>
      </c>
      <c r="B72" s="41" t="s">
        <v>184</v>
      </c>
      <c r="C72" s="41" t="s">
        <v>252</v>
      </c>
      <c r="D72" s="41"/>
      <c r="E72" s="41"/>
      <c r="F72" s="41"/>
      <c r="G72" s="41"/>
      <c r="H72" s="41" t="s">
        <v>251</v>
      </c>
      <c r="I72" s="41"/>
      <c r="J72" s="47" t="s">
        <v>195</v>
      </c>
      <c r="K72" s="43"/>
      <c r="L72" s="83"/>
      <c r="M72" s="84"/>
      <c r="R72" s="85"/>
      <c r="S72" s="85"/>
    </row>
    <row r="73" spans="1:19" ht="15.75" hidden="1" customHeight="1" x14ac:dyDescent="0.2">
      <c r="A73" s="57">
        <v>38.714285714285701</v>
      </c>
      <c r="B73" s="41" t="s">
        <v>97</v>
      </c>
      <c r="C73" s="41" t="s">
        <v>252</v>
      </c>
      <c r="D73" s="41"/>
      <c r="E73" s="41"/>
      <c r="F73" s="41"/>
      <c r="G73" s="41"/>
      <c r="H73" s="41" t="s">
        <v>251</v>
      </c>
      <c r="I73" s="41"/>
      <c r="J73" s="47" t="s">
        <v>124</v>
      </c>
      <c r="K73" s="43"/>
      <c r="L73" s="83"/>
      <c r="M73" s="84">
        <v>4</v>
      </c>
      <c r="R73" s="85"/>
      <c r="S73" s="85"/>
    </row>
    <row r="74" spans="1:19" ht="27.75" hidden="1" customHeight="1" x14ac:dyDescent="0.2">
      <c r="A74" s="57">
        <v>39.285714285714299</v>
      </c>
      <c r="B74" s="41" t="s">
        <v>250</v>
      </c>
      <c r="C74" s="41" t="s">
        <v>252</v>
      </c>
      <c r="D74" s="41" t="s">
        <v>305</v>
      </c>
      <c r="E74" s="41" t="s">
        <v>249</v>
      </c>
      <c r="F74" s="41" t="s">
        <v>250</v>
      </c>
      <c r="G74" s="41" t="s">
        <v>249</v>
      </c>
      <c r="H74" s="41" t="s">
        <v>251</v>
      </c>
      <c r="I74" s="41" t="s">
        <v>250</v>
      </c>
      <c r="J74" s="47" t="s">
        <v>306</v>
      </c>
      <c r="K74" s="43"/>
      <c r="L74" s="83">
        <f>L75</f>
        <v>0</v>
      </c>
      <c r="M74" s="84"/>
      <c r="R74" s="85"/>
      <c r="S74" s="85"/>
    </row>
    <row r="75" spans="1:19" ht="25.5" hidden="1" customHeight="1" x14ac:dyDescent="0.2">
      <c r="A75" s="57">
        <v>39.857142857142897</v>
      </c>
      <c r="B75" s="41" t="s">
        <v>250</v>
      </c>
      <c r="C75" s="41" t="s">
        <v>252</v>
      </c>
      <c r="D75" s="41" t="s">
        <v>305</v>
      </c>
      <c r="E75" s="41" t="s">
        <v>266</v>
      </c>
      <c r="F75" s="41" t="s">
        <v>250</v>
      </c>
      <c r="G75" s="41" t="s">
        <v>249</v>
      </c>
      <c r="H75" s="41" t="s">
        <v>251</v>
      </c>
      <c r="I75" s="41" t="s">
        <v>290</v>
      </c>
      <c r="J75" s="47" t="s">
        <v>307</v>
      </c>
      <c r="K75" s="43"/>
      <c r="L75" s="83">
        <f>L76</f>
        <v>0</v>
      </c>
      <c r="M75" s="84"/>
      <c r="R75" s="85"/>
      <c r="S75" s="85"/>
    </row>
    <row r="76" spans="1:19" ht="24" hidden="1" customHeight="1" x14ac:dyDescent="0.2">
      <c r="A76" s="57">
        <v>40.428571428571502</v>
      </c>
      <c r="B76" s="41" t="s">
        <v>254</v>
      </c>
      <c r="C76" s="41" t="s">
        <v>252</v>
      </c>
      <c r="D76" s="41" t="s">
        <v>305</v>
      </c>
      <c r="E76" s="41" t="s">
        <v>266</v>
      </c>
      <c r="F76" s="41" t="s">
        <v>271</v>
      </c>
      <c r="G76" s="41" t="s">
        <v>262</v>
      </c>
      <c r="H76" s="41" t="s">
        <v>251</v>
      </c>
      <c r="I76" s="41" t="s">
        <v>290</v>
      </c>
      <c r="J76" s="47" t="s">
        <v>308</v>
      </c>
      <c r="K76" s="43"/>
      <c r="L76" s="83"/>
      <c r="M76" s="84"/>
      <c r="R76" s="85"/>
      <c r="S76" s="85"/>
    </row>
    <row r="77" spans="1:19" ht="15.75" hidden="1" customHeight="1" x14ac:dyDescent="0.2">
      <c r="A77" s="57">
        <v>41</v>
      </c>
      <c r="B77" s="41" t="s">
        <v>293</v>
      </c>
      <c r="C77" s="41" t="s">
        <v>252</v>
      </c>
      <c r="D77" s="41" t="s">
        <v>277</v>
      </c>
      <c r="E77" s="41" t="s">
        <v>249</v>
      </c>
      <c r="F77" s="41" t="s">
        <v>250</v>
      </c>
      <c r="G77" s="41" t="s">
        <v>249</v>
      </c>
      <c r="H77" s="41" t="s">
        <v>251</v>
      </c>
      <c r="I77" s="41" t="s">
        <v>250</v>
      </c>
      <c r="J77" s="47" t="s">
        <v>353</v>
      </c>
      <c r="K77" s="43">
        <v>4019</v>
      </c>
      <c r="L77" s="83">
        <f>L78+L81+L84+L85+L86+L87</f>
        <v>0</v>
      </c>
      <c r="M77" s="84">
        <f>M78+M81+M84+M85+M86+M87</f>
        <v>2230</v>
      </c>
      <c r="R77" s="85"/>
      <c r="S77" s="85"/>
    </row>
    <row r="78" spans="1:19" ht="25.5" hidden="1" x14ac:dyDescent="0.2">
      <c r="A78" s="57">
        <v>41.571428571428598</v>
      </c>
      <c r="B78" s="41" t="s">
        <v>293</v>
      </c>
      <c r="C78" s="41" t="s">
        <v>252</v>
      </c>
      <c r="D78" s="41" t="s">
        <v>277</v>
      </c>
      <c r="E78" s="41" t="s">
        <v>266</v>
      </c>
      <c r="F78" s="41" t="s">
        <v>250</v>
      </c>
      <c r="G78" s="41" t="s">
        <v>249</v>
      </c>
      <c r="H78" s="41" t="s">
        <v>251</v>
      </c>
      <c r="I78" s="41" t="s">
        <v>269</v>
      </c>
      <c r="J78" s="47" t="s">
        <v>30</v>
      </c>
      <c r="K78" s="43">
        <v>19</v>
      </c>
      <c r="L78" s="83">
        <f>L79+L80</f>
        <v>0</v>
      </c>
      <c r="M78" s="84">
        <v>2</v>
      </c>
      <c r="R78" s="85"/>
      <c r="S78" s="85"/>
    </row>
    <row r="79" spans="1:19" ht="75" hidden="1" customHeight="1" x14ac:dyDescent="0.2">
      <c r="A79" s="57">
        <v>42.142857142857203</v>
      </c>
      <c r="B79" s="41" t="s">
        <v>292</v>
      </c>
      <c r="C79" s="41" t="s">
        <v>252</v>
      </c>
      <c r="D79" s="41" t="s">
        <v>277</v>
      </c>
      <c r="E79" s="41" t="s">
        <v>266</v>
      </c>
      <c r="F79" s="41" t="s">
        <v>254</v>
      </c>
      <c r="G79" s="41" t="s">
        <v>253</v>
      </c>
      <c r="H79" s="41" t="s">
        <v>251</v>
      </c>
      <c r="I79" s="41" t="s">
        <v>269</v>
      </c>
      <c r="J79" s="47" t="s">
        <v>328</v>
      </c>
      <c r="K79" s="43">
        <v>19</v>
      </c>
      <c r="L79" s="83"/>
      <c r="M79" s="84"/>
      <c r="R79" s="85"/>
      <c r="S79" s="85"/>
    </row>
    <row r="80" spans="1:19" ht="63" hidden="1" customHeight="1" x14ac:dyDescent="0.2">
      <c r="A80" s="57">
        <v>42.714285714285701</v>
      </c>
      <c r="B80" s="41" t="s">
        <v>293</v>
      </c>
      <c r="C80" s="41" t="s">
        <v>252</v>
      </c>
      <c r="D80" s="41" t="s">
        <v>277</v>
      </c>
      <c r="E80" s="41" t="s">
        <v>266</v>
      </c>
      <c r="F80" s="41" t="s">
        <v>261</v>
      </c>
      <c r="G80" s="41" t="s">
        <v>253</v>
      </c>
      <c r="H80" s="41" t="s">
        <v>251</v>
      </c>
      <c r="I80" s="41" t="s">
        <v>269</v>
      </c>
      <c r="J80" s="47" t="s">
        <v>199</v>
      </c>
      <c r="K80" s="43"/>
      <c r="L80" s="83"/>
      <c r="M80" s="84">
        <v>2</v>
      </c>
      <c r="R80" s="85"/>
      <c r="S80" s="85"/>
    </row>
    <row r="81" spans="1:19" ht="88.5" hidden="1" customHeight="1" x14ac:dyDescent="0.2">
      <c r="A81" s="57">
        <v>43.285714285714299</v>
      </c>
      <c r="B81" s="41" t="s">
        <v>293</v>
      </c>
      <c r="C81" s="41" t="s">
        <v>252</v>
      </c>
      <c r="D81" s="41" t="s">
        <v>277</v>
      </c>
      <c r="E81" s="41" t="s">
        <v>278</v>
      </c>
      <c r="F81" s="41" t="s">
        <v>250</v>
      </c>
      <c r="G81" s="41" t="s">
        <v>253</v>
      </c>
      <c r="H81" s="41" t="s">
        <v>251</v>
      </c>
      <c r="I81" s="41" t="s">
        <v>269</v>
      </c>
      <c r="J81" s="47" t="s">
        <v>361</v>
      </c>
      <c r="K81" s="43"/>
      <c r="L81" s="83">
        <f>L83+L82</f>
        <v>0</v>
      </c>
      <c r="M81" s="84">
        <f>M83</f>
        <v>1</v>
      </c>
      <c r="R81" s="85"/>
      <c r="S81" s="85"/>
    </row>
    <row r="82" spans="1:19" ht="41.25" hidden="1" customHeight="1" x14ac:dyDescent="0.2">
      <c r="A82" s="57">
        <v>43.857142857142897</v>
      </c>
      <c r="B82" s="41" t="s">
        <v>250</v>
      </c>
      <c r="C82" s="41" t="s">
        <v>252</v>
      </c>
      <c r="D82" s="41" t="s">
        <v>277</v>
      </c>
      <c r="E82" s="41" t="s">
        <v>278</v>
      </c>
      <c r="F82" s="41" t="s">
        <v>261</v>
      </c>
      <c r="G82" s="41" t="s">
        <v>253</v>
      </c>
      <c r="H82" s="41" t="s">
        <v>251</v>
      </c>
      <c r="I82" s="41" t="s">
        <v>269</v>
      </c>
      <c r="J82" s="47" t="s">
        <v>309</v>
      </c>
      <c r="K82" s="43"/>
      <c r="L82" s="83"/>
      <c r="M82" s="84"/>
      <c r="R82" s="85"/>
      <c r="S82" s="85"/>
    </row>
    <row r="83" spans="1:19" ht="25.5" hidden="1" x14ac:dyDescent="0.2">
      <c r="A83" s="57">
        <v>44.428571428571502</v>
      </c>
      <c r="B83" s="41" t="s">
        <v>293</v>
      </c>
      <c r="C83" s="41" t="s">
        <v>252</v>
      </c>
      <c r="D83" s="41" t="s">
        <v>277</v>
      </c>
      <c r="E83" s="41" t="s">
        <v>278</v>
      </c>
      <c r="F83" s="41" t="s">
        <v>279</v>
      </c>
      <c r="G83" s="41" t="s">
        <v>253</v>
      </c>
      <c r="H83" s="41" t="s">
        <v>251</v>
      </c>
      <c r="I83" s="41" t="s">
        <v>269</v>
      </c>
      <c r="J83" s="47" t="s">
        <v>197</v>
      </c>
      <c r="K83" s="43"/>
      <c r="L83" s="83"/>
      <c r="M83" s="84">
        <v>1</v>
      </c>
      <c r="R83" s="85"/>
      <c r="S83" s="85"/>
    </row>
    <row r="84" spans="1:19" ht="25.5" hidden="1" customHeight="1" x14ac:dyDescent="0.2">
      <c r="A84" s="57">
        <v>45</v>
      </c>
      <c r="B84" s="41" t="s">
        <v>293</v>
      </c>
      <c r="C84" s="41" t="s">
        <v>252</v>
      </c>
      <c r="D84" s="41" t="s">
        <v>277</v>
      </c>
      <c r="E84" s="41" t="s">
        <v>280</v>
      </c>
      <c r="F84" s="41" t="s">
        <v>250</v>
      </c>
      <c r="G84" s="41" t="s">
        <v>253</v>
      </c>
      <c r="H84" s="41" t="s">
        <v>251</v>
      </c>
      <c r="I84" s="41" t="s">
        <v>269</v>
      </c>
      <c r="J84" s="47" t="s">
        <v>126</v>
      </c>
      <c r="K84" s="43"/>
      <c r="L84" s="83"/>
      <c r="M84" s="84">
        <v>36</v>
      </c>
      <c r="R84" s="85"/>
      <c r="S84" s="85"/>
    </row>
    <row r="85" spans="1:19" ht="51" hidden="1" customHeight="1" x14ac:dyDescent="0.2">
      <c r="A85" s="57">
        <v>45.571428571428598</v>
      </c>
      <c r="B85" s="41" t="s">
        <v>293</v>
      </c>
      <c r="C85" s="41" t="s">
        <v>252</v>
      </c>
      <c r="D85" s="41" t="s">
        <v>277</v>
      </c>
      <c r="E85" s="41" t="s">
        <v>281</v>
      </c>
      <c r="F85" s="41" t="s">
        <v>250</v>
      </c>
      <c r="G85" s="41" t="s">
        <v>253</v>
      </c>
      <c r="H85" s="41" t="s">
        <v>251</v>
      </c>
      <c r="I85" s="41" t="s">
        <v>269</v>
      </c>
      <c r="J85" s="47" t="s">
        <v>127</v>
      </c>
      <c r="K85" s="43"/>
      <c r="L85" s="83"/>
      <c r="M85" s="84">
        <v>207</v>
      </c>
      <c r="R85" s="85"/>
      <c r="S85" s="85"/>
    </row>
    <row r="86" spans="1:19" ht="25.5" hidden="1" x14ac:dyDescent="0.2">
      <c r="A86" s="57">
        <v>46.142857142857203</v>
      </c>
      <c r="B86" s="41" t="s">
        <v>250</v>
      </c>
      <c r="C86" s="41" t="s">
        <v>252</v>
      </c>
      <c r="D86" s="41" t="s">
        <v>277</v>
      </c>
      <c r="E86" s="41" t="s">
        <v>282</v>
      </c>
      <c r="F86" s="41" t="s">
        <v>250</v>
      </c>
      <c r="G86" s="41" t="s">
        <v>253</v>
      </c>
      <c r="H86" s="41" t="s">
        <v>251</v>
      </c>
      <c r="I86" s="41" t="s">
        <v>269</v>
      </c>
      <c r="J86" s="47" t="s">
        <v>128</v>
      </c>
      <c r="K86" s="43"/>
      <c r="L86" s="83"/>
      <c r="M86" s="84">
        <v>322</v>
      </c>
      <c r="R86" s="85"/>
      <c r="S86" s="85"/>
    </row>
    <row r="87" spans="1:19" ht="26.25" hidden="1" customHeight="1" x14ac:dyDescent="0.2">
      <c r="A87" s="57">
        <v>46.714285714285701</v>
      </c>
      <c r="B87" s="41" t="s">
        <v>293</v>
      </c>
      <c r="C87" s="41" t="s">
        <v>252</v>
      </c>
      <c r="D87" s="41" t="s">
        <v>277</v>
      </c>
      <c r="E87" s="41" t="s">
        <v>283</v>
      </c>
      <c r="F87" s="41" t="s">
        <v>250</v>
      </c>
      <c r="G87" s="41" t="s">
        <v>249</v>
      </c>
      <c r="H87" s="41" t="s">
        <v>251</v>
      </c>
      <c r="I87" s="41" t="s">
        <v>269</v>
      </c>
      <c r="J87" s="47" t="s">
        <v>31</v>
      </c>
      <c r="K87" s="43">
        <v>4000</v>
      </c>
      <c r="L87" s="83">
        <f>L88</f>
        <v>0</v>
      </c>
      <c r="M87" s="84">
        <f>M88</f>
        <v>1662</v>
      </c>
      <c r="R87" s="85"/>
      <c r="S87" s="85"/>
    </row>
    <row r="88" spans="1:19" ht="39.75" hidden="1" customHeight="1" x14ac:dyDescent="0.2">
      <c r="A88" s="57">
        <v>47.285714285714299</v>
      </c>
      <c r="B88" s="41" t="s">
        <v>293</v>
      </c>
      <c r="C88" s="41" t="s">
        <v>252</v>
      </c>
      <c r="D88" s="41" t="s">
        <v>277</v>
      </c>
      <c r="E88" s="41" t="s">
        <v>283</v>
      </c>
      <c r="F88" s="41" t="s">
        <v>271</v>
      </c>
      <c r="G88" s="41" t="s">
        <v>262</v>
      </c>
      <c r="H88" s="41" t="s">
        <v>251</v>
      </c>
      <c r="I88" s="41" t="s">
        <v>269</v>
      </c>
      <c r="J88" s="47" t="s">
        <v>329</v>
      </c>
      <c r="K88" s="43">
        <v>4000</v>
      </c>
      <c r="L88" s="83"/>
      <c r="M88" s="84">
        <v>1662</v>
      </c>
      <c r="R88" s="85"/>
      <c r="S88" s="85"/>
    </row>
    <row r="89" spans="1:19" hidden="1" x14ac:dyDescent="0.2">
      <c r="A89" s="57">
        <v>47.857142857142897</v>
      </c>
      <c r="B89" s="41" t="s">
        <v>204</v>
      </c>
      <c r="C89" s="41"/>
      <c r="D89" s="41"/>
      <c r="E89" s="41"/>
      <c r="F89" s="41"/>
      <c r="G89" s="41"/>
      <c r="H89" s="41" t="s">
        <v>251</v>
      </c>
      <c r="I89" s="41"/>
      <c r="J89" s="47" t="s">
        <v>205</v>
      </c>
      <c r="K89" s="43"/>
      <c r="L89" s="83"/>
      <c r="M89" s="84"/>
      <c r="R89" s="85"/>
      <c r="S89" s="85"/>
    </row>
    <row r="90" spans="1:19" ht="25.5" hidden="1" x14ac:dyDescent="0.2">
      <c r="A90" s="57">
        <v>48.428571428571502</v>
      </c>
      <c r="B90" s="41" t="s">
        <v>105</v>
      </c>
      <c r="C90" s="41"/>
      <c r="D90" s="41"/>
      <c r="E90" s="41"/>
      <c r="F90" s="41"/>
      <c r="G90" s="41"/>
      <c r="H90" s="41" t="s">
        <v>251</v>
      </c>
      <c r="I90" s="41"/>
      <c r="J90" s="47" t="s">
        <v>142</v>
      </c>
      <c r="K90" s="43"/>
      <c r="L90" s="83"/>
      <c r="M90" s="84">
        <v>14</v>
      </c>
      <c r="R90" s="85"/>
      <c r="S90" s="85"/>
    </row>
    <row r="91" spans="1:19" ht="25.5" hidden="1" x14ac:dyDescent="0.2">
      <c r="A91" s="57">
        <v>49</v>
      </c>
      <c r="B91" s="41" t="s">
        <v>206</v>
      </c>
      <c r="C91" s="41"/>
      <c r="D91" s="41"/>
      <c r="E91" s="41"/>
      <c r="F91" s="41"/>
      <c r="G91" s="41"/>
      <c r="H91" s="41" t="s">
        <v>251</v>
      </c>
      <c r="I91" s="41"/>
      <c r="J91" s="47" t="s">
        <v>207</v>
      </c>
      <c r="K91" s="43"/>
      <c r="L91" s="83">
        <f>L92</f>
        <v>0</v>
      </c>
      <c r="M91" s="84"/>
      <c r="R91" s="85"/>
      <c r="S91" s="85"/>
    </row>
    <row r="92" spans="1:19" hidden="1" x14ac:dyDescent="0.2">
      <c r="A92" s="57">
        <v>49.571428571428598</v>
      </c>
      <c r="B92" s="41" t="s">
        <v>208</v>
      </c>
      <c r="C92" s="41"/>
      <c r="D92" s="41"/>
      <c r="E92" s="41"/>
      <c r="F92" s="41"/>
      <c r="G92" s="41"/>
      <c r="H92" s="41" t="s">
        <v>251</v>
      </c>
      <c r="I92" s="41"/>
      <c r="J92" s="47" t="s">
        <v>209</v>
      </c>
      <c r="K92" s="43"/>
      <c r="L92" s="83"/>
      <c r="M92" s="84"/>
      <c r="R92" s="85"/>
      <c r="S92" s="85"/>
    </row>
    <row r="93" spans="1:19" ht="25.5" hidden="1" x14ac:dyDescent="0.2">
      <c r="A93" s="57">
        <v>50.142857142857203</v>
      </c>
      <c r="B93" s="41" t="s">
        <v>250</v>
      </c>
      <c r="C93" s="41" t="s">
        <v>252</v>
      </c>
      <c r="D93" s="41" t="s">
        <v>311</v>
      </c>
      <c r="E93" s="41" t="s">
        <v>262</v>
      </c>
      <c r="F93" s="41" t="s">
        <v>254</v>
      </c>
      <c r="G93" s="41" t="s">
        <v>249</v>
      </c>
      <c r="H93" s="41" t="s">
        <v>251</v>
      </c>
      <c r="I93" s="41" t="s">
        <v>286</v>
      </c>
      <c r="J93" s="47" t="s">
        <v>313</v>
      </c>
      <c r="K93" s="43"/>
      <c r="L93" s="83">
        <f>L94</f>
        <v>0</v>
      </c>
      <c r="M93" s="84"/>
      <c r="R93" s="85"/>
      <c r="S93" s="85"/>
    </row>
    <row r="94" spans="1:19" ht="38.25" hidden="1" x14ac:dyDescent="0.2">
      <c r="A94" s="57">
        <v>50.714285714285801</v>
      </c>
      <c r="B94" s="41" t="s">
        <v>250</v>
      </c>
      <c r="C94" s="41" t="s">
        <v>252</v>
      </c>
      <c r="D94" s="41" t="s">
        <v>311</v>
      </c>
      <c r="E94" s="41" t="s">
        <v>262</v>
      </c>
      <c r="F94" s="41" t="s">
        <v>254</v>
      </c>
      <c r="G94" s="41" t="s">
        <v>262</v>
      </c>
      <c r="H94" s="41" t="s">
        <v>251</v>
      </c>
      <c r="I94" s="41" t="s">
        <v>286</v>
      </c>
      <c r="J94" s="47" t="s">
        <v>312</v>
      </c>
      <c r="K94" s="43"/>
      <c r="L94" s="83"/>
      <c r="M94" s="84"/>
      <c r="R94" s="85"/>
      <c r="S94" s="85"/>
    </row>
    <row r="95" spans="1:19" ht="91.5" hidden="1" customHeight="1" x14ac:dyDescent="0.2">
      <c r="A95" s="57">
        <v>33</v>
      </c>
      <c r="B95" s="41" t="s">
        <v>430</v>
      </c>
      <c r="C95" s="41" t="s">
        <v>252</v>
      </c>
      <c r="D95" s="41" t="s">
        <v>426</v>
      </c>
      <c r="E95" s="41" t="s">
        <v>257</v>
      </c>
      <c r="F95" s="41" t="s">
        <v>428</v>
      </c>
      <c r="G95" s="41" t="s">
        <v>354</v>
      </c>
      <c r="H95" s="41" t="s">
        <v>251</v>
      </c>
      <c r="I95" s="45" t="s">
        <v>427</v>
      </c>
      <c r="J95" s="55" t="s">
        <v>429</v>
      </c>
      <c r="K95" s="46"/>
      <c r="L95" s="83">
        <v>0</v>
      </c>
      <c r="M95" s="84"/>
      <c r="R95" s="85">
        <v>0</v>
      </c>
      <c r="S95" s="85">
        <v>0</v>
      </c>
    </row>
    <row r="96" spans="1:19" x14ac:dyDescent="0.2">
      <c r="A96" s="57">
        <v>22</v>
      </c>
      <c r="B96" s="41"/>
      <c r="C96" s="41"/>
      <c r="D96" s="41"/>
      <c r="E96" s="41"/>
      <c r="F96" s="41"/>
      <c r="G96" s="41"/>
      <c r="H96" s="41"/>
      <c r="I96" s="41"/>
      <c r="J96" s="69" t="s">
        <v>33</v>
      </c>
      <c r="K96" s="63">
        <v>57027</v>
      </c>
      <c r="L96" s="78">
        <f t="shared" ref="L96:S96" si="13">L15</f>
        <v>497.52</v>
      </c>
      <c r="M96" s="78" t="e">
        <f t="shared" si="13"/>
        <v>#REF!</v>
      </c>
      <c r="N96" s="78" t="e">
        <f t="shared" si="13"/>
        <v>#REF!</v>
      </c>
      <c r="O96" s="78" t="e">
        <f t="shared" si="13"/>
        <v>#REF!</v>
      </c>
      <c r="P96" s="78" t="e">
        <f t="shared" si="13"/>
        <v>#REF!</v>
      </c>
      <c r="Q96" s="78" t="e">
        <f t="shared" si="13"/>
        <v>#REF!</v>
      </c>
      <c r="R96" s="78">
        <f t="shared" si="13"/>
        <v>526.35</v>
      </c>
      <c r="S96" s="78">
        <f t="shared" si="13"/>
        <v>698.71999999999991</v>
      </c>
    </row>
    <row r="97" spans="1:23" x14ac:dyDescent="0.2">
      <c r="A97" s="57">
        <v>23</v>
      </c>
      <c r="B97" s="61" t="s">
        <v>430</v>
      </c>
      <c r="C97" s="61" t="s">
        <v>284</v>
      </c>
      <c r="D97" s="61" t="s">
        <v>249</v>
      </c>
      <c r="E97" s="61" t="s">
        <v>249</v>
      </c>
      <c r="F97" s="61" t="s">
        <v>250</v>
      </c>
      <c r="G97" s="61" t="s">
        <v>249</v>
      </c>
      <c r="H97" s="61" t="s">
        <v>251</v>
      </c>
      <c r="I97" s="61" t="s">
        <v>250</v>
      </c>
      <c r="J97" s="62" t="s">
        <v>35</v>
      </c>
      <c r="K97" s="71"/>
      <c r="L97" s="78">
        <f>L98</f>
        <v>15869.2</v>
      </c>
      <c r="M97" s="78">
        <f t="shared" ref="M97:S97" si="14">M98</f>
        <v>0</v>
      </c>
      <c r="N97" s="78">
        <f t="shared" si="14"/>
        <v>0</v>
      </c>
      <c r="O97" s="78">
        <f t="shared" si="14"/>
        <v>0</v>
      </c>
      <c r="P97" s="78">
        <f t="shared" si="14"/>
        <v>0</v>
      </c>
      <c r="Q97" s="78">
        <f t="shared" si="14"/>
        <v>0</v>
      </c>
      <c r="R97" s="78">
        <f t="shared" si="14"/>
        <v>15883.78</v>
      </c>
      <c r="S97" s="78">
        <f t="shared" si="14"/>
        <v>15889.85</v>
      </c>
    </row>
    <row r="98" spans="1:23" ht="39" customHeight="1" x14ac:dyDescent="0.2">
      <c r="A98" s="57">
        <v>24</v>
      </c>
      <c r="B98" s="61" t="s">
        <v>430</v>
      </c>
      <c r="C98" s="61" t="s">
        <v>284</v>
      </c>
      <c r="D98" s="61" t="s">
        <v>257</v>
      </c>
      <c r="E98" s="61" t="s">
        <v>249</v>
      </c>
      <c r="F98" s="61" t="s">
        <v>250</v>
      </c>
      <c r="G98" s="61" t="s">
        <v>249</v>
      </c>
      <c r="H98" s="61" t="s">
        <v>251</v>
      </c>
      <c r="I98" s="61" t="s">
        <v>250</v>
      </c>
      <c r="J98" s="62" t="s">
        <v>330</v>
      </c>
      <c r="K98" s="71"/>
      <c r="L98" s="78">
        <f>L99+L145+L151</f>
        <v>15869.2</v>
      </c>
      <c r="M98" s="78">
        <f t="shared" ref="M98:S98" si="15">M99+M145+M151</f>
        <v>0</v>
      </c>
      <c r="N98" s="78">
        <f t="shared" si="15"/>
        <v>0</v>
      </c>
      <c r="O98" s="78">
        <f t="shared" si="15"/>
        <v>0</v>
      </c>
      <c r="P98" s="78">
        <f t="shared" si="15"/>
        <v>0</v>
      </c>
      <c r="Q98" s="78">
        <f t="shared" si="15"/>
        <v>0</v>
      </c>
      <c r="R98" s="78">
        <f t="shared" si="15"/>
        <v>15883.78</v>
      </c>
      <c r="S98" s="78">
        <f t="shared" si="15"/>
        <v>15889.85</v>
      </c>
    </row>
    <row r="99" spans="1:23" ht="28.5" customHeight="1" x14ac:dyDescent="0.2">
      <c r="A99" s="57">
        <v>25</v>
      </c>
      <c r="B99" s="61" t="s">
        <v>250</v>
      </c>
      <c r="C99" s="61" t="s">
        <v>284</v>
      </c>
      <c r="D99" s="61" t="s">
        <v>257</v>
      </c>
      <c r="E99" s="61" t="s">
        <v>354</v>
      </c>
      <c r="F99" s="61" t="s">
        <v>250</v>
      </c>
      <c r="G99" s="61" t="s">
        <v>249</v>
      </c>
      <c r="H99" s="61" t="s">
        <v>251</v>
      </c>
      <c r="I99" s="72" t="s">
        <v>386</v>
      </c>
      <c r="J99" s="68" t="s">
        <v>451</v>
      </c>
      <c r="K99" s="73"/>
      <c r="L99" s="78">
        <f>L101</f>
        <v>4978.8</v>
      </c>
      <c r="M99" s="78">
        <f t="shared" ref="M99:S99" si="16">M101</f>
        <v>0</v>
      </c>
      <c r="N99" s="78">
        <f t="shared" si="16"/>
        <v>0</v>
      </c>
      <c r="O99" s="78">
        <f t="shared" si="16"/>
        <v>0</v>
      </c>
      <c r="P99" s="78">
        <f t="shared" si="16"/>
        <v>0</v>
      </c>
      <c r="Q99" s="78">
        <f t="shared" si="16"/>
        <v>0</v>
      </c>
      <c r="R99" s="78">
        <f t="shared" si="16"/>
        <v>4042.87</v>
      </c>
      <c r="S99" s="78">
        <f t="shared" si="16"/>
        <v>4042.87</v>
      </c>
      <c r="U99" s="89"/>
      <c r="V99" s="89"/>
    </row>
    <row r="100" spans="1:23" ht="25.5" hidden="1" x14ac:dyDescent="0.2">
      <c r="A100" s="57">
        <v>56.428571428571502</v>
      </c>
      <c r="B100" s="58" t="s">
        <v>293</v>
      </c>
      <c r="C100" s="58" t="s">
        <v>284</v>
      </c>
      <c r="D100" s="58" t="s">
        <v>257</v>
      </c>
      <c r="E100" s="58" t="s">
        <v>253</v>
      </c>
      <c r="F100" s="58" t="s">
        <v>297</v>
      </c>
      <c r="G100" s="58" t="s">
        <v>249</v>
      </c>
      <c r="H100" s="58" t="s">
        <v>251</v>
      </c>
      <c r="I100" s="70" t="s">
        <v>285</v>
      </c>
      <c r="J100" s="54" t="s">
        <v>164</v>
      </c>
      <c r="K100" s="48"/>
      <c r="L100" s="79" t="e">
        <f>#REF!</f>
        <v>#REF!</v>
      </c>
      <c r="M100" s="80" t="e">
        <f>#REF!</f>
        <v>#REF!</v>
      </c>
      <c r="N100" s="81"/>
      <c r="O100" s="81"/>
      <c r="P100" s="81"/>
      <c r="Q100" s="81"/>
      <c r="R100" s="82"/>
      <c r="S100" s="82"/>
    </row>
    <row r="101" spans="1:23" ht="15.75" customHeight="1" x14ac:dyDescent="0.2">
      <c r="A101" s="57">
        <v>26</v>
      </c>
      <c r="B101" s="58" t="s">
        <v>250</v>
      </c>
      <c r="C101" s="58" t="s">
        <v>284</v>
      </c>
      <c r="D101" s="58" t="s">
        <v>257</v>
      </c>
      <c r="E101" s="58" t="s">
        <v>382</v>
      </c>
      <c r="F101" s="58" t="s">
        <v>297</v>
      </c>
      <c r="G101" s="58" t="s">
        <v>249</v>
      </c>
      <c r="H101" s="58" t="s">
        <v>251</v>
      </c>
      <c r="I101" s="70" t="s">
        <v>386</v>
      </c>
      <c r="J101" s="47" t="s">
        <v>365</v>
      </c>
      <c r="K101" s="48"/>
      <c r="L101" s="79">
        <f>SUM(L102:L103)</f>
        <v>4978.8</v>
      </c>
      <c r="M101" s="79">
        <f t="shared" ref="M101:S101" si="17">SUM(M102:M103)</f>
        <v>0</v>
      </c>
      <c r="N101" s="79">
        <f t="shared" si="17"/>
        <v>0</v>
      </c>
      <c r="O101" s="79">
        <f t="shared" si="17"/>
        <v>0</v>
      </c>
      <c r="P101" s="79">
        <f t="shared" si="17"/>
        <v>0</v>
      </c>
      <c r="Q101" s="79">
        <f t="shared" si="17"/>
        <v>0</v>
      </c>
      <c r="R101" s="79">
        <f t="shared" si="17"/>
        <v>4042.87</v>
      </c>
      <c r="S101" s="79">
        <f t="shared" si="17"/>
        <v>4042.87</v>
      </c>
      <c r="U101" s="89"/>
      <c r="V101" s="89"/>
      <c r="W101" s="89"/>
    </row>
    <row r="102" spans="1:23" ht="54.75" customHeight="1" x14ac:dyDescent="0.2">
      <c r="A102" s="57">
        <v>27</v>
      </c>
      <c r="B102" s="58" t="s">
        <v>430</v>
      </c>
      <c r="C102" s="58" t="s">
        <v>284</v>
      </c>
      <c r="D102" s="58" t="s">
        <v>257</v>
      </c>
      <c r="E102" s="58" t="s">
        <v>382</v>
      </c>
      <c r="F102" s="58" t="s">
        <v>297</v>
      </c>
      <c r="G102" s="58" t="s">
        <v>354</v>
      </c>
      <c r="H102" s="58" t="s">
        <v>366</v>
      </c>
      <c r="I102" s="70" t="s">
        <v>386</v>
      </c>
      <c r="J102" s="56" t="s">
        <v>452</v>
      </c>
      <c r="K102" s="48"/>
      <c r="L102" s="79">
        <v>4978.8</v>
      </c>
      <c r="M102" s="80"/>
      <c r="N102" s="81"/>
      <c r="O102" s="81"/>
      <c r="P102" s="81"/>
      <c r="Q102" s="81"/>
      <c r="R102" s="82">
        <v>3563.06</v>
      </c>
      <c r="S102" s="82">
        <v>3563.06</v>
      </c>
    </row>
    <row r="103" spans="1:23" ht="54.75" customHeight="1" x14ac:dyDescent="0.2">
      <c r="A103" s="57">
        <v>28</v>
      </c>
      <c r="B103" s="58" t="s">
        <v>430</v>
      </c>
      <c r="C103" s="58" t="s">
        <v>284</v>
      </c>
      <c r="D103" s="58" t="s">
        <v>257</v>
      </c>
      <c r="E103" s="58" t="s">
        <v>382</v>
      </c>
      <c r="F103" s="58" t="s">
        <v>297</v>
      </c>
      <c r="G103" s="58" t="s">
        <v>354</v>
      </c>
      <c r="H103" s="58" t="s">
        <v>367</v>
      </c>
      <c r="I103" s="70" t="s">
        <v>386</v>
      </c>
      <c r="J103" s="56" t="s">
        <v>453</v>
      </c>
      <c r="K103" s="48"/>
      <c r="L103" s="79">
        <v>0</v>
      </c>
      <c r="M103" s="80"/>
      <c r="N103" s="81"/>
      <c r="O103" s="81"/>
      <c r="P103" s="81"/>
      <c r="Q103" s="81"/>
      <c r="R103" s="82">
        <v>479.81</v>
      </c>
      <c r="S103" s="82">
        <v>479.81</v>
      </c>
    </row>
    <row r="104" spans="1:23" ht="28.5" hidden="1" customHeight="1" x14ac:dyDescent="0.2">
      <c r="A104" s="40">
        <v>58.714285714285801</v>
      </c>
      <c r="B104" s="41" t="s">
        <v>293</v>
      </c>
      <c r="C104" s="41" t="s">
        <v>284</v>
      </c>
      <c r="D104" s="41" t="s">
        <v>257</v>
      </c>
      <c r="E104" s="41" t="s">
        <v>253</v>
      </c>
      <c r="F104" s="41" t="s">
        <v>298</v>
      </c>
      <c r="G104" s="41" t="s">
        <v>249</v>
      </c>
      <c r="H104" s="41" t="s">
        <v>251</v>
      </c>
      <c r="I104" s="45" t="s">
        <v>387</v>
      </c>
      <c r="J104" s="47" t="s">
        <v>166</v>
      </c>
      <c r="K104" s="48"/>
      <c r="L104" s="83">
        <f>L105</f>
        <v>0</v>
      </c>
      <c r="M104" s="84">
        <f>M105</f>
        <v>13020</v>
      </c>
      <c r="R104" s="85"/>
      <c r="S104" s="85"/>
    </row>
    <row r="105" spans="1:23" ht="26.25" hidden="1" customHeight="1" x14ac:dyDescent="0.2">
      <c r="A105" s="40">
        <v>59.285714285714299</v>
      </c>
      <c r="B105" s="41" t="s">
        <v>293</v>
      </c>
      <c r="C105" s="41" t="s">
        <v>284</v>
      </c>
      <c r="D105" s="41" t="s">
        <v>257</v>
      </c>
      <c r="E105" s="41" t="s">
        <v>253</v>
      </c>
      <c r="F105" s="41" t="s">
        <v>298</v>
      </c>
      <c r="G105" s="41" t="s">
        <v>262</v>
      </c>
      <c r="H105" s="41" t="s">
        <v>251</v>
      </c>
      <c r="I105" s="45" t="s">
        <v>388</v>
      </c>
      <c r="J105" s="47" t="s">
        <v>143</v>
      </c>
      <c r="K105" s="48"/>
      <c r="L105" s="83"/>
      <c r="M105" s="84">
        <v>13020</v>
      </c>
      <c r="R105" s="85"/>
      <c r="S105" s="85"/>
    </row>
    <row r="106" spans="1:23" hidden="1" x14ac:dyDescent="0.2">
      <c r="A106" s="40">
        <v>59.857142857142897</v>
      </c>
      <c r="B106" s="41" t="s">
        <v>61</v>
      </c>
      <c r="C106" s="41" t="s">
        <v>284</v>
      </c>
      <c r="D106" s="41" t="s">
        <v>257</v>
      </c>
      <c r="E106" s="41"/>
      <c r="F106" s="41"/>
      <c r="G106" s="41"/>
      <c r="H106" s="41" t="s">
        <v>251</v>
      </c>
      <c r="I106" s="45" t="s">
        <v>389</v>
      </c>
      <c r="J106" s="47" t="s">
        <v>39</v>
      </c>
      <c r="K106" s="48"/>
      <c r="L106" s="83"/>
      <c r="M106" s="84"/>
      <c r="R106" s="85"/>
      <c r="S106" s="85"/>
    </row>
    <row r="107" spans="1:23" ht="25.5" hidden="1" x14ac:dyDescent="0.2">
      <c r="A107" s="40">
        <v>60.428571428571502</v>
      </c>
      <c r="B107" s="41" t="s">
        <v>293</v>
      </c>
      <c r="C107" s="41" t="s">
        <v>284</v>
      </c>
      <c r="D107" s="41" t="s">
        <v>257</v>
      </c>
      <c r="E107" s="41" t="s">
        <v>257</v>
      </c>
      <c r="F107" s="41" t="s">
        <v>250</v>
      </c>
      <c r="G107" s="41" t="s">
        <v>249</v>
      </c>
      <c r="H107" s="41" t="s">
        <v>251</v>
      </c>
      <c r="I107" s="45" t="s">
        <v>390</v>
      </c>
      <c r="J107" s="47" t="s">
        <v>334</v>
      </c>
      <c r="K107" s="48"/>
      <c r="L107" s="83">
        <f>L108</f>
        <v>0</v>
      </c>
      <c r="M107" s="84">
        <f>M108+M110+M113+M115+M119+M121+M123+M128</f>
        <v>83084</v>
      </c>
      <c r="N107" s="76" t="e">
        <f>#REF!</f>
        <v>#REF!</v>
      </c>
      <c r="O107" s="76">
        <f>L187</f>
        <v>4380.7590000000009</v>
      </c>
      <c r="P107" s="76" t="e">
        <f>N107+O107</f>
        <v>#REF!</v>
      </c>
      <c r="Q107" s="76" t="e">
        <f>P107-L107</f>
        <v>#REF!</v>
      </c>
      <c r="R107" s="85"/>
      <c r="S107" s="85"/>
    </row>
    <row r="108" spans="1:23" ht="13.5" hidden="1" customHeight="1" x14ac:dyDescent="0.2">
      <c r="A108" s="40">
        <v>61</v>
      </c>
      <c r="B108" s="41" t="s">
        <v>250</v>
      </c>
      <c r="C108" s="41" t="s">
        <v>284</v>
      </c>
      <c r="D108" s="41" t="s">
        <v>257</v>
      </c>
      <c r="E108" s="41" t="s">
        <v>257</v>
      </c>
      <c r="F108" s="41" t="s">
        <v>303</v>
      </c>
      <c r="G108" s="41" t="s">
        <v>249</v>
      </c>
      <c r="H108" s="41" t="s">
        <v>251</v>
      </c>
      <c r="I108" s="45" t="s">
        <v>391</v>
      </c>
      <c r="J108" s="47" t="s">
        <v>325</v>
      </c>
      <c r="K108" s="48"/>
      <c r="L108" s="83">
        <f>L109</f>
        <v>0</v>
      </c>
      <c r="M108" s="84">
        <f>M109</f>
        <v>3944</v>
      </c>
      <c r="R108" s="85"/>
      <c r="S108" s="85"/>
    </row>
    <row r="109" spans="1:23" ht="27.75" hidden="1" customHeight="1" x14ac:dyDescent="0.2">
      <c r="A109" s="40">
        <v>61.571428571428598</v>
      </c>
      <c r="B109" s="41" t="s">
        <v>258</v>
      </c>
      <c r="C109" s="41" t="s">
        <v>284</v>
      </c>
      <c r="D109" s="41" t="s">
        <v>257</v>
      </c>
      <c r="E109" s="41" t="s">
        <v>257</v>
      </c>
      <c r="F109" s="41" t="s">
        <v>303</v>
      </c>
      <c r="G109" s="41" t="s">
        <v>262</v>
      </c>
      <c r="H109" s="41" t="s">
        <v>251</v>
      </c>
      <c r="I109" s="45" t="s">
        <v>392</v>
      </c>
      <c r="J109" s="47" t="s">
        <v>304</v>
      </c>
      <c r="K109" s="48"/>
      <c r="L109" s="83"/>
      <c r="M109" s="84">
        <v>3944</v>
      </c>
      <c r="R109" s="85"/>
      <c r="S109" s="85"/>
    </row>
    <row r="110" spans="1:23" ht="25.5" hidden="1" x14ac:dyDescent="0.2">
      <c r="A110" s="40">
        <v>62.142857142857203</v>
      </c>
      <c r="B110" s="41" t="s">
        <v>146</v>
      </c>
      <c r="C110" s="41" t="s">
        <v>284</v>
      </c>
      <c r="D110" s="41" t="s">
        <v>257</v>
      </c>
      <c r="E110" s="41" t="s">
        <v>257</v>
      </c>
      <c r="F110" s="41"/>
      <c r="G110" s="41"/>
      <c r="H110" s="41" t="s">
        <v>251</v>
      </c>
      <c r="I110" s="45" t="s">
        <v>393</v>
      </c>
      <c r="J110" s="47" t="s">
        <v>147</v>
      </c>
      <c r="K110" s="48"/>
      <c r="L110" s="83">
        <f>L111</f>
        <v>0</v>
      </c>
      <c r="M110" s="84">
        <f>M111</f>
        <v>0</v>
      </c>
      <c r="R110" s="85"/>
      <c r="S110" s="85"/>
    </row>
    <row r="111" spans="1:23" ht="37.5" hidden="1" customHeight="1" x14ac:dyDescent="0.2">
      <c r="A111" s="40">
        <v>62.714285714285801</v>
      </c>
      <c r="B111" s="41" t="s">
        <v>148</v>
      </c>
      <c r="C111" s="41" t="s">
        <v>284</v>
      </c>
      <c r="D111" s="41" t="s">
        <v>257</v>
      </c>
      <c r="E111" s="41" t="s">
        <v>257</v>
      </c>
      <c r="F111" s="41"/>
      <c r="G111" s="41"/>
      <c r="H111" s="41" t="s">
        <v>251</v>
      </c>
      <c r="I111" s="45" t="s">
        <v>394</v>
      </c>
      <c r="J111" s="47" t="s">
        <v>149</v>
      </c>
      <c r="K111" s="48"/>
      <c r="L111" s="83"/>
      <c r="M111" s="84"/>
      <c r="R111" s="85"/>
      <c r="S111" s="85"/>
    </row>
    <row r="112" spans="1:23" ht="24" hidden="1" customHeight="1" x14ac:dyDescent="0.2">
      <c r="A112" s="40">
        <v>63.285714285714299</v>
      </c>
      <c r="B112" s="41" t="s">
        <v>250</v>
      </c>
      <c r="C112" s="41" t="s">
        <v>284</v>
      </c>
      <c r="D112" s="41" t="s">
        <v>257</v>
      </c>
      <c r="E112" s="41" t="s">
        <v>266</v>
      </c>
      <c r="F112" s="41" t="s">
        <v>250</v>
      </c>
      <c r="G112" s="41" t="s">
        <v>249</v>
      </c>
      <c r="H112" s="41" t="s">
        <v>251</v>
      </c>
      <c r="I112" s="45" t="s">
        <v>395</v>
      </c>
      <c r="J112" s="47" t="s">
        <v>335</v>
      </c>
      <c r="K112" s="48"/>
      <c r="L112" s="83">
        <f>L113+L117+L119+L121+L123+L125+L127+L130+L132+L134</f>
        <v>0</v>
      </c>
      <c r="M112" s="84"/>
      <c r="R112" s="85"/>
      <c r="S112" s="85"/>
    </row>
    <row r="113" spans="1:19" ht="36.75" hidden="1" customHeight="1" x14ac:dyDescent="0.2">
      <c r="A113" s="40">
        <v>63.857142857142897</v>
      </c>
      <c r="B113" s="41" t="s">
        <v>293</v>
      </c>
      <c r="C113" s="41" t="s">
        <v>284</v>
      </c>
      <c r="D113" s="41" t="s">
        <v>257</v>
      </c>
      <c r="E113" s="41" t="s">
        <v>266</v>
      </c>
      <c r="F113" s="41" t="s">
        <v>297</v>
      </c>
      <c r="G113" s="41" t="s">
        <v>249</v>
      </c>
      <c r="H113" s="41" t="s">
        <v>251</v>
      </c>
      <c r="I113" s="45" t="s">
        <v>396</v>
      </c>
      <c r="J113" s="47" t="s">
        <v>336</v>
      </c>
      <c r="K113" s="48"/>
      <c r="L113" s="83">
        <f>L114</f>
        <v>0</v>
      </c>
      <c r="M113" s="84">
        <f>M114</f>
        <v>0</v>
      </c>
      <c r="R113" s="85"/>
      <c r="S113" s="85"/>
    </row>
    <row r="114" spans="1:19" ht="37.5" hidden="1" customHeight="1" x14ac:dyDescent="0.2">
      <c r="A114" s="40">
        <v>64.428571428571502</v>
      </c>
      <c r="B114" s="41" t="s">
        <v>258</v>
      </c>
      <c r="C114" s="41" t="s">
        <v>284</v>
      </c>
      <c r="D114" s="41" t="s">
        <v>257</v>
      </c>
      <c r="E114" s="41" t="s">
        <v>266</v>
      </c>
      <c r="F114" s="41" t="s">
        <v>297</v>
      </c>
      <c r="G114" s="41" t="s">
        <v>262</v>
      </c>
      <c r="H114" s="41" t="s">
        <v>251</v>
      </c>
      <c r="I114" s="45" t="s">
        <v>397</v>
      </c>
      <c r="J114" s="47" t="s">
        <v>337</v>
      </c>
      <c r="K114" s="48"/>
      <c r="L114" s="83"/>
      <c r="M114" s="84"/>
      <c r="R114" s="85"/>
      <c r="S114" s="85"/>
    </row>
    <row r="115" spans="1:19" ht="38.25" hidden="1" x14ac:dyDescent="0.2">
      <c r="A115" s="40">
        <v>65</v>
      </c>
      <c r="B115" s="41" t="s">
        <v>293</v>
      </c>
      <c r="C115" s="41" t="s">
        <v>284</v>
      </c>
      <c r="D115" s="41" t="s">
        <v>257</v>
      </c>
      <c r="E115" s="41" t="s">
        <v>257</v>
      </c>
      <c r="F115" s="41" t="s">
        <v>287</v>
      </c>
      <c r="G115" s="41" t="s">
        <v>249</v>
      </c>
      <c r="H115" s="41" t="s">
        <v>251</v>
      </c>
      <c r="I115" s="45" t="s">
        <v>398</v>
      </c>
      <c r="J115" s="47" t="s">
        <v>129</v>
      </c>
      <c r="K115" s="48"/>
      <c r="L115" s="83">
        <f>L116</f>
        <v>0</v>
      </c>
      <c r="M115" s="84">
        <v>4400</v>
      </c>
      <c r="R115" s="85"/>
      <c r="S115" s="85"/>
    </row>
    <row r="116" spans="1:19" ht="53.25" hidden="1" customHeight="1" x14ac:dyDescent="0.2">
      <c r="A116" s="40">
        <v>65.571428571428598</v>
      </c>
      <c r="B116" s="41" t="s">
        <v>293</v>
      </c>
      <c r="C116" s="41" t="s">
        <v>284</v>
      </c>
      <c r="D116" s="41" t="s">
        <v>257</v>
      </c>
      <c r="E116" s="41" t="s">
        <v>257</v>
      </c>
      <c r="F116" s="41" t="s">
        <v>288</v>
      </c>
      <c r="G116" s="41" t="s">
        <v>262</v>
      </c>
      <c r="H116" s="41" t="s">
        <v>251</v>
      </c>
      <c r="I116" s="45" t="s">
        <v>399</v>
      </c>
      <c r="J116" s="47" t="s">
        <v>130</v>
      </c>
      <c r="K116" s="48"/>
      <c r="L116" s="83"/>
      <c r="M116" s="84">
        <v>4400</v>
      </c>
      <c r="R116" s="85"/>
      <c r="S116" s="85"/>
    </row>
    <row r="117" spans="1:19" ht="41.25" hidden="1" customHeight="1" x14ac:dyDescent="0.2">
      <c r="A117" s="40">
        <v>66.142857142857196</v>
      </c>
      <c r="B117" s="41" t="s">
        <v>293</v>
      </c>
      <c r="C117" s="41" t="s">
        <v>284</v>
      </c>
      <c r="D117" s="41" t="s">
        <v>257</v>
      </c>
      <c r="E117" s="41" t="s">
        <v>266</v>
      </c>
      <c r="F117" s="41" t="s">
        <v>338</v>
      </c>
      <c r="G117" s="41" t="s">
        <v>249</v>
      </c>
      <c r="H117" s="41" t="s">
        <v>251</v>
      </c>
      <c r="I117" s="45" t="s">
        <v>400</v>
      </c>
      <c r="J117" s="47" t="s">
        <v>339</v>
      </c>
      <c r="K117" s="48"/>
      <c r="L117" s="83">
        <f>L118</f>
        <v>0</v>
      </c>
      <c r="M117" s="84"/>
      <c r="R117" s="85"/>
      <c r="S117" s="85"/>
    </row>
    <row r="118" spans="1:19" ht="42.75" hidden="1" customHeight="1" x14ac:dyDescent="0.2">
      <c r="A118" s="40">
        <v>66.714285714285793</v>
      </c>
      <c r="B118" s="41" t="s">
        <v>258</v>
      </c>
      <c r="C118" s="41" t="s">
        <v>284</v>
      </c>
      <c r="D118" s="41" t="s">
        <v>257</v>
      </c>
      <c r="E118" s="41" t="s">
        <v>266</v>
      </c>
      <c r="F118" s="41" t="s">
        <v>338</v>
      </c>
      <c r="G118" s="41" t="s">
        <v>262</v>
      </c>
      <c r="H118" s="41" t="s">
        <v>251</v>
      </c>
      <c r="I118" s="45" t="s">
        <v>401</v>
      </c>
      <c r="J118" s="47" t="s">
        <v>339</v>
      </c>
      <c r="K118" s="48"/>
      <c r="L118" s="83"/>
      <c r="M118" s="84"/>
      <c r="R118" s="85"/>
      <c r="S118" s="85"/>
    </row>
    <row r="119" spans="1:19" ht="57.75" hidden="1" customHeight="1" x14ac:dyDescent="0.2">
      <c r="A119" s="40">
        <v>67.285714285714306</v>
      </c>
      <c r="B119" s="41" t="s">
        <v>293</v>
      </c>
      <c r="C119" s="41" t="s">
        <v>284</v>
      </c>
      <c r="D119" s="41" t="s">
        <v>257</v>
      </c>
      <c r="E119" s="41" t="s">
        <v>266</v>
      </c>
      <c r="F119" s="41" t="s">
        <v>256</v>
      </c>
      <c r="G119" s="41" t="s">
        <v>249</v>
      </c>
      <c r="H119" s="41" t="s">
        <v>251</v>
      </c>
      <c r="I119" s="45" t="s">
        <v>402</v>
      </c>
      <c r="J119" s="47" t="s">
        <v>340</v>
      </c>
      <c r="K119" s="48"/>
      <c r="L119" s="83">
        <f>L120</f>
        <v>0</v>
      </c>
      <c r="M119" s="84">
        <v>1930</v>
      </c>
      <c r="R119" s="85"/>
      <c r="S119" s="85"/>
    </row>
    <row r="120" spans="1:19" ht="50.25" hidden="1" customHeight="1" x14ac:dyDescent="0.2">
      <c r="A120" s="40">
        <v>67.857142857142904</v>
      </c>
      <c r="B120" s="41" t="s">
        <v>258</v>
      </c>
      <c r="C120" s="41" t="s">
        <v>258</v>
      </c>
      <c r="D120" s="41" t="s">
        <v>257</v>
      </c>
      <c r="E120" s="41" t="s">
        <v>266</v>
      </c>
      <c r="F120" s="41" t="s">
        <v>256</v>
      </c>
      <c r="G120" s="41" t="s">
        <v>262</v>
      </c>
      <c r="H120" s="41" t="s">
        <v>251</v>
      </c>
      <c r="I120" s="45" t="s">
        <v>403</v>
      </c>
      <c r="J120" s="47" t="s">
        <v>340</v>
      </c>
      <c r="K120" s="48"/>
      <c r="L120" s="83"/>
      <c r="M120" s="84">
        <v>1930</v>
      </c>
      <c r="R120" s="85"/>
      <c r="S120" s="85"/>
    </row>
    <row r="121" spans="1:19" ht="39" hidden="1" customHeight="1" x14ac:dyDescent="0.2">
      <c r="A121" s="40">
        <v>68.428571428571502</v>
      </c>
      <c r="B121" s="41" t="s">
        <v>250</v>
      </c>
      <c r="C121" s="41" t="s">
        <v>284</v>
      </c>
      <c r="D121" s="41" t="s">
        <v>257</v>
      </c>
      <c r="E121" s="41" t="s">
        <v>266</v>
      </c>
      <c r="F121" s="41" t="s">
        <v>300</v>
      </c>
      <c r="G121" s="41" t="s">
        <v>249</v>
      </c>
      <c r="H121" s="41" t="s">
        <v>251</v>
      </c>
      <c r="I121" s="45" t="s">
        <v>404</v>
      </c>
      <c r="J121" s="47" t="s">
        <v>133</v>
      </c>
      <c r="K121" s="48"/>
      <c r="L121" s="83">
        <f>L122</f>
        <v>0</v>
      </c>
      <c r="M121" s="84">
        <v>458</v>
      </c>
      <c r="R121" s="85"/>
      <c r="S121" s="85"/>
    </row>
    <row r="122" spans="1:19" ht="48.75" hidden="1" customHeight="1" x14ac:dyDescent="0.2">
      <c r="A122" s="40">
        <v>69</v>
      </c>
      <c r="B122" s="41" t="s">
        <v>258</v>
      </c>
      <c r="C122" s="41" t="s">
        <v>284</v>
      </c>
      <c r="D122" s="41" t="s">
        <v>257</v>
      </c>
      <c r="E122" s="41" t="s">
        <v>266</v>
      </c>
      <c r="F122" s="41" t="s">
        <v>300</v>
      </c>
      <c r="G122" s="41" t="s">
        <v>262</v>
      </c>
      <c r="H122" s="41" t="s">
        <v>251</v>
      </c>
      <c r="I122" s="45" t="s">
        <v>405</v>
      </c>
      <c r="J122" s="47" t="s">
        <v>134</v>
      </c>
      <c r="K122" s="48"/>
      <c r="L122" s="83"/>
      <c r="M122" s="84">
        <v>458</v>
      </c>
      <c r="R122" s="85"/>
      <c r="S122" s="85"/>
    </row>
    <row r="123" spans="1:19" ht="51" hidden="1" x14ac:dyDescent="0.2">
      <c r="A123" s="40">
        <v>69.571428571428598</v>
      </c>
      <c r="B123" s="41" t="s">
        <v>250</v>
      </c>
      <c r="C123" s="41" t="s">
        <v>284</v>
      </c>
      <c r="D123" s="41" t="s">
        <v>257</v>
      </c>
      <c r="E123" s="41" t="s">
        <v>266</v>
      </c>
      <c r="F123" s="41" t="s">
        <v>341</v>
      </c>
      <c r="G123" s="41" t="s">
        <v>249</v>
      </c>
      <c r="H123" s="41" t="s">
        <v>251</v>
      </c>
      <c r="I123" s="45" t="s">
        <v>406</v>
      </c>
      <c r="J123" s="47" t="s">
        <v>342</v>
      </c>
      <c r="K123" s="48"/>
      <c r="L123" s="83">
        <f>L124</f>
        <v>0</v>
      </c>
      <c r="M123" s="84">
        <f>M124</f>
        <v>0</v>
      </c>
      <c r="R123" s="85"/>
      <c r="S123" s="85"/>
    </row>
    <row r="124" spans="1:19" ht="66.75" hidden="1" customHeight="1" x14ac:dyDescent="0.2">
      <c r="A124" s="40">
        <v>70.142857142857196</v>
      </c>
      <c r="B124" s="41" t="s">
        <v>258</v>
      </c>
      <c r="C124" s="41" t="s">
        <v>284</v>
      </c>
      <c r="D124" s="41" t="s">
        <v>257</v>
      </c>
      <c r="E124" s="41" t="s">
        <v>266</v>
      </c>
      <c r="F124" s="41" t="s">
        <v>341</v>
      </c>
      <c r="G124" s="41" t="s">
        <v>262</v>
      </c>
      <c r="H124" s="41" t="s">
        <v>251</v>
      </c>
      <c r="I124" s="45" t="s">
        <v>407</v>
      </c>
      <c r="J124" s="47" t="s">
        <v>343</v>
      </c>
      <c r="K124" s="48"/>
      <c r="L124" s="83"/>
      <c r="M124" s="84"/>
      <c r="R124" s="85"/>
      <c r="S124" s="85"/>
    </row>
    <row r="125" spans="1:19" ht="39.75" hidden="1" customHeight="1" x14ac:dyDescent="0.2">
      <c r="A125" s="40">
        <v>70.714285714285793</v>
      </c>
      <c r="B125" s="41" t="s">
        <v>250</v>
      </c>
      <c r="C125" s="41" t="s">
        <v>284</v>
      </c>
      <c r="D125" s="41" t="s">
        <v>257</v>
      </c>
      <c r="E125" s="41" t="s">
        <v>266</v>
      </c>
      <c r="F125" s="41" t="s">
        <v>259</v>
      </c>
      <c r="G125" s="41" t="s">
        <v>249</v>
      </c>
      <c r="H125" s="41" t="s">
        <v>251</v>
      </c>
      <c r="I125" s="45" t="s">
        <v>408</v>
      </c>
      <c r="J125" s="47" t="s">
        <v>344</v>
      </c>
      <c r="K125" s="48"/>
      <c r="L125" s="83">
        <f>L126</f>
        <v>0</v>
      </c>
      <c r="M125" s="84"/>
      <c r="R125" s="85"/>
      <c r="S125" s="85"/>
    </row>
    <row r="126" spans="1:19" ht="37.5" hidden="1" customHeight="1" x14ac:dyDescent="0.2">
      <c r="A126" s="40">
        <v>71.285714285714306</v>
      </c>
      <c r="B126" s="41" t="s">
        <v>258</v>
      </c>
      <c r="C126" s="41" t="s">
        <v>284</v>
      </c>
      <c r="D126" s="41" t="s">
        <v>257</v>
      </c>
      <c r="E126" s="41" t="s">
        <v>266</v>
      </c>
      <c r="F126" s="41" t="s">
        <v>259</v>
      </c>
      <c r="G126" s="41" t="s">
        <v>262</v>
      </c>
      <c r="H126" s="41" t="s">
        <v>251</v>
      </c>
      <c r="I126" s="45" t="s">
        <v>409</v>
      </c>
      <c r="J126" s="47" t="s">
        <v>132</v>
      </c>
      <c r="K126" s="48"/>
      <c r="L126" s="83"/>
      <c r="M126" s="84"/>
      <c r="R126" s="85"/>
      <c r="S126" s="85"/>
    </row>
    <row r="127" spans="1:19" ht="43.5" hidden="1" customHeight="1" x14ac:dyDescent="0.2">
      <c r="A127" s="40">
        <v>71.857142857142904</v>
      </c>
      <c r="B127" s="41" t="s">
        <v>250</v>
      </c>
      <c r="C127" s="41" t="s">
        <v>284</v>
      </c>
      <c r="D127" s="41" t="s">
        <v>257</v>
      </c>
      <c r="E127" s="41" t="s">
        <v>266</v>
      </c>
      <c r="F127" s="41" t="s">
        <v>260</v>
      </c>
      <c r="G127" s="41" t="s">
        <v>249</v>
      </c>
      <c r="H127" s="41" t="s">
        <v>251</v>
      </c>
      <c r="I127" s="45" t="s">
        <v>410</v>
      </c>
      <c r="J127" s="47" t="s">
        <v>345</v>
      </c>
      <c r="K127" s="48"/>
      <c r="L127" s="83">
        <f>L128</f>
        <v>0</v>
      </c>
      <c r="M127" s="84"/>
      <c r="R127" s="85"/>
      <c r="S127" s="85"/>
    </row>
    <row r="128" spans="1:19" ht="39.75" hidden="1" customHeight="1" x14ac:dyDescent="0.2">
      <c r="A128" s="40">
        <v>72.428571428571502</v>
      </c>
      <c r="B128" s="41" t="s">
        <v>258</v>
      </c>
      <c r="C128" s="41" t="s">
        <v>284</v>
      </c>
      <c r="D128" s="41" t="s">
        <v>257</v>
      </c>
      <c r="E128" s="41" t="s">
        <v>266</v>
      </c>
      <c r="F128" s="41" t="s">
        <v>260</v>
      </c>
      <c r="G128" s="41" t="s">
        <v>262</v>
      </c>
      <c r="H128" s="41" t="s">
        <v>251</v>
      </c>
      <c r="I128" s="45" t="s">
        <v>411</v>
      </c>
      <c r="J128" s="47" t="s">
        <v>345</v>
      </c>
      <c r="K128" s="48"/>
      <c r="L128" s="83"/>
      <c r="M128" s="84">
        <f>M129</f>
        <v>72352</v>
      </c>
      <c r="R128" s="85"/>
      <c r="S128" s="85"/>
    </row>
    <row r="129" spans="1:19" ht="25.5" hidden="1" x14ac:dyDescent="0.2">
      <c r="A129" s="40">
        <v>73</v>
      </c>
      <c r="B129" s="41" t="s">
        <v>293</v>
      </c>
      <c r="C129" s="41" t="s">
        <v>284</v>
      </c>
      <c r="D129" s="41" t="s">
        <v>257</v>
      </c>
      <c r="E129" s="41" t="s">
        <v>257</v>
      </c>
      <c r="F129" s="41" t="s">
        <v>301</v>
      </c>
      <c r="G129" s="41" t="s">
        <v>262</v>
      </c>
      <c r="H129" s="41" t="s">
        <v>251</v>
      </c>
      <c r="I129" s="45" t="s">
        <v>412</v>
      </c>
      <c r="J129" s="47" t="s">
        <v>73</v>
      </c>
      <c r="K129" s="48"/>
      <c r="L129" s="83"/>
      <c r="M129" s="84">
        <v>72352</v>
      </c>
      <c r="N129" s="76">
        <v>-4800</v>
      </c>
      <c r="R129" s="85"/>
      <c r="S129" s="85"/>
    </row>
    <row r="130" spans="1:19" ht="25.5" hidden="1" x14ac:dyDescent="0.2">
      <c r="A130" s="40">
        <v>73.571428571428598</v>
      </c>
      <c r="B130" s="41" t="s">
        <v>250</v>
      </c>
      <c r="C130" s="41" t="s">
        <v>284</v>
      </c>
      <c r="D130" s="41" t="s">
        <v>257</v>
      </c>
      <c r="E130" s="41" t="s">
        <v>266</v>
      </c>
      <c r="F130" s="41" t="s">
        <v>347</v>
      </c>
      <c r="G130" s="41" t="s">
        <v>249</v>
      </c>
      <c r="H130" s="41" t="s">
        <v>251</v>
      </c>
      <c r="I130" s="45" t="s">
        <v>413</v>
      </c>
      <c r="J130" s="47" t="s">
        <v>346</v>
      </c>
      <c r="K130" s="48"/>
      <c r="L130" s="83">
        <f>L131</f>
        <v>0</v>
      </c>
      <c r="M130" s="84"/>
      <c r="R130" s="85"/>
      <c r="S130" s="85"/>
    </row>
    <row r="131" spans="1:19" ht="38.25" hidden="1" customHeight="1" x14ac:dyDescent="0.2">
      <c r="A131" s="40">
        <v>74.142857142857196</v>
      </c>
      <c r="B131" s="41" t="s">
        <v>258</v>
      </c>
      <c r="C131" s="41" t="s">
        <v>284</v>
      </c>
      <c r="D131" s="41" t="s">
        <v>257</v>
      </c>
      <c r="E131" s="41" t="s">
        <v>266</v>
      </c>
      <c r="F131" s="41" t="s">
        <v>347</v>
      </c>
      <c r="G131" s="41" t="s">
        <v>262</v>
      </c>
      <c r="H131" s="41" t="s">
        <v>251</v>
      </c>
      <c r="I131" s="45" t="s">
        <v>414</v>
      </c>
      <c r="J131" s="47" t="s">
        <v>302</v>
      </c>
      <c r="K131" s="48"/>
      <c r="L131" s="83"/>
      <c r="M131" s="84"/>
      <c r="R131" s="85"/>
      <c r="S131" s="85"/>
    </row>
    <row r="132" spans="1:19" ht="51" hidden="1" customHeight="1" x14ac:dyDescent="0.2">
      <c r="A132" s="40">
        <v>74.714285714285793</v>
      </c>
      <c r="B132" s="41" t="s">
        <v>250</v>
      </c>
      <c r="C132" s="41" t="s">
        <v>284</v>
      </c>
      <c r="D132" s="41" t="s">
        <v>257</v>
      </c>
      <c r="E132" s="41" t="s">
        <v>266</v>
      </c>
      <c r="F132" s="41" t="s">
        <v>348</v>
      </c>
      <c r="G132" s="41" t="s">
        <v>249</v>
      </c>
      <c r="H132" s="41" t="s">
        <v>251</v>
      </c>
      <c r="I132" s="45" t="s">
        <v>286</v>
      </c>
      <c r="J132" s="47" t="s">
        <v>349</v>
      </c>
      <c r="K132" s="48"/>
      <c r="L132" s="83">
        <f>L133</f>
        <v>0</v>
      </c>
      <c r="M132" s="84"/>
      <c r="R132" s="85"/>
      <c r="S132" s="85"/>
    </row>
    <row r="133" spans="1:19" ht="50.25" hidden="1" customHeight="1" x14ac:dyDescent="0.2">
      <c r="A133" s="40">
        <v>75.285714285714306</v>
      </c>
      <c r="B133" s="41" t="s">
        <v>258</v>
      </c>
      <c r="C133" s="41" t="s">
        <v>284</v>
      </c>
      <c r="D133" s="41" t="s">
        <v>257</v>
      </c>
      <c r="E133" s="41" t="s">
        <v>266</v>
      </c>
      <c r="F133" s="41" t="s">
        <v>348</v>
      </c>
      <c r="G133" s="41" t="s">
        <v>262</v>
      </c>
      <c r="H133" s="41" t="s">
        <v>251</v>
      </c>
      <c r="I133" s="45" t="s">
        <v>415</v>
      </c>
      <c r="J133" s="47" t="s">
        <v>349</v>
      </c>
      <c r="K133" s="48"/>
      <c r="L133" s="83"/>
      <c r="M133" s="84"/>
      <c r="R133" s="85"/>
      <c r="S133" s="85"/>
    </row>
    <row r="134" spans="1:19" ht="80.25" hidden="1" customHeight="1" x14ac:dyDescent="0.2">
      <c r="A134" s="40">
        <v>75.857142857142904</v>
      </c>
      <c r="B134" s="41" t="s">
        <v>250</v>
      </c>
      <c r="C134" s="41" t="s">
        <v>284</v>
      </c>
      <c r="D134" s="41" t="s">
        <v>257</v>
      </c>
      <c r="E134" s="41" t="s">
        <v>266</v>
      </c>
      <c r="F134" s="41" t="s">
        <v>350</v>
      </c>
      <c r="G134" s="41" t="s">
        <v>249</v>
      </c>
      <c r="H134" s="41" t="s">
        <v>251</v>
      </c>
      <c r="I134" s="45" t="s">
        <v>294</v>
      </c>
      <c r="J134" s="47" t="s">
        <v>310</v>
      </c>
      <c r="K134" s="48"/>
      <c r="L134" s="83">
        <f>L135</f>
        <v>0</v>
      </c>
      <c r="M134" s="84"/>
      <c r="R134" s="85"/>
      <c r="S134" s="85"/>
    </row>
    <row r="135" spans="1:19" ht="81" hidden="1" customHeight="1" x14ac:dyDescent="0.2">
      <c r="A135" s="40">
        <v>76.428571428571502</v>
      </c>
      <c r="B135" s="41" t="s">
        <v>258</v>
      </c>
      <c r="C135" s="41" t="s">
        <v>284</v>
      </c>
      <c r="D135" s="41" t="s">
        <v>257</v>
      </c>
      <c r="E135" s="41" t="s">
        <v>266</v>
      </c>
      <c r="F135" s="41" t="s">
        <v>350</v>
      </c>
      <c r="G135" s="41" t="s">
        <v>262</v>
      </c>
      <c r="H135" s="41" t="s">
        <v>251</v>
      </c>
      <c r="I135" s="45" t="s">
        <v>416</v>
      </c>
      <c r="J135" s="47" t="s">
        <v>310</v>
      </c>
      <c r="K135" s="48"/>
      <c r="L135" s="83"/>
      <c r="M135" s="84"/>
      <c r="R135" s="85"/>
      <c r="S135" s="85"/>
    </row>
    <row r="136" spans="1:19" ht="25.5" hidden="1" x14ac:dyDescent="0.2">
      <c r="A136" s="40">
        <v>77</v>
      </c>
      <c r="B136" s="41" t="s">
        <v>293</v>
      </c>
      <c r="C136" s="41" t="s">
        <v>284</v>
      </c>
      <c r="D136" s="41" t="s">
        <v>257</v>
      </c>
      <c r="E136" s="41" t="s">
        <v>267</v>
      </c>
      <c r="F136" s="41" t="s">
        <v>250</v>
      </c>
      <c r="G136" s="41" t="s">
        <v>249</v>
      </c>
      <c r="H136" s="41" t="s">
        <v>251</v>
      </c>
      <c r="I136" s="45" t="s">
        <v>417</v>
      </c>
      <c r="J136" s="47" t="s">
        <v>42</v>
      </c>
      <c r="K136" s="48"/>
      <c r="L136" s="83">
        <f>L141+L137+L139</f>
        <v>0</v>
      </c>
      <c r="M136" s="84">
        <f>M142</f>
        <v>19670</v>
      </c>
      <c r="N136" s="76" t="e">
        <f>#REF!</f>
        <v>#REF!</v>
      </c>
      <c r="O136" s="76">
        <f>L169</f>
        <v>16004.4</v>
      </c>
      <c r="P136" s="76" t="e">
        <f>N136+O136</f>
        <v>#REF!</v>
      </c>
      <c r="Q136" s="76" t="e">
        <f>P136-L136</f>
        <v>#REF!</v>
      </c>
      <c r="R136" s="85"/>
      <c r="S136" s="85"/>
    </row>
    <row r="137" spans="1:19" ht="25.5" hidden="1" x14ac:dyDescent="0.2">
      <c r="A137" s="40">
        <v>77.571428571428598</v>
      </c>
      <c r="B137" s="41" t="s">
        <v>250</v>
      </c>
      <c r="C137" s="41" t="s">
        <v>284</v>
      </c>
      <c r="D137" s="41" t="s">
        <v>257</v>
      </c>
      <c r="E137" s="41" t="s">
        <v>267</v>
      </c>
      <c r="F137" s="41" t="s">
        <v>299</v>
      </c>
      <c r="G137" s="41" t="s">
        <v>249</v>
      </c>
      <c r="H137" s="41" t="s">
        <v>251</v>
      </c>
      <c r="I137" s="45" t="s">
        <v>418</v>
      </c>
      <c r="J137" s="47" t="s">
        <v>323</v>
      </c>
      <c r="K137" s="48"/>
      <c r="L137" s="83">
        <f>L138</f>
        <v>0</v>
      </c>
      <c r="M137" s="84"/>
      <c r="R137" s="85"/>
      <c r="S137" s="85"/>
    </row>
    <row r="138" spans="1:19" ht="38.25" hidden="1" x14ac:dyDescent="0.2">
      <c r="A138" s="40">
        <v>78.142857142857196</v>
      </c>
      <c r="B138" s="41" t="s">
        <v>250</v>
      </c>
      <c r="C138" s="41" t="s">
        <v>284</v>
      </c>
      <c r="D138" s="41" t="s">
        <v>257</v>
      </c>
      <c r="E138" s="41" t="s">
        <v>267</v>
      </c>
      <c r="F138" s="41" t="s">
        <v>299</v>
      </c>
      <c r="G138" s="41" t="s">
        <v>262</v>
      </c>
      <c r="H138" s="41" t="s">
        <v>251</v>
      </c>
      <c r="I138" s="45" t="s">
        <v>419</v>
      </c>
      <c r="J138" s="47" t="s">
        <v>324</v>
      </c>
      <c r="K138" s="48"/>
      <c r="L138" s="83"/>
      <c r="M138" s="84"/>
      <c r="R138" s="85"/>
      <c r="S138" s="85"/>
    </row>
    <row r="139" spans="1:19" ht="25.5" hidden="1" x14ac:dyDescent="0.2">
      <c r="A139" s="40">
        <v>78.714285714285793</v>
      </c>
      <c r="B139" s="41" t="s">
        <v>250</v>
      </c>
      <c r="C139" s="41" t="s">
        <v>284</v>
      </c>
      <c r="D139" s="41" t="s">
        <v>257</v>
      </c>
      <c r="E139" s="41" t="s">
        <v>267</v>
      </c>
      <c r="F139" s="41" t="s">
        <v>331</v>
      </c>
      <c r="G139" s="41" t="s">
        <v>249</v>
      </c>
      <c r="H139" s="41" t="s">
        <v>251</v>
      </c>
      <c r="I139" s="45" t="s">
        <v>420</v>
      </c>
      <c r="J139" s="47" t="s">
        <v>332</v>
      </c>
      <c r="K139" s="48"/>
      <c r="L139" s="83">
        <f>L140</f>
        <v>0</v>
      </c>
      <c r="M139" s="84"/>
      <c r="R139" s="85"/>
      <c r="S139" s="85"/>
    </row>
    <row r="140" spans="1:19" ht="38.25" hidden="1" x14ac:dyDescent="0.2">
      <c r="A140" s="40">
        <v>79.285714285714306</v>
      </c>
      <c r="B140" s="41" t="s">
        <v>250</v>
      </c>
      <c r="C140" s="41" t="s">
        <v>284</v>
      </c>
      <c r="D140" s="41" t="s">
        <v>257</v>
      </c>
      <c r="E140" s="41" t="s">
        <v>267</v>
      </c>
      <c r="F140" s="41" t="s">
        <v>331</v>
      </c>
      <c r="G140" s="41" t="s">
        <v>262</v>
      </c>
      <c r="H140" s="41" t="s">
        <v>251</v>
      </c>
      <c r="I140" s="45" t="s">
        <v>421</v>
      </c>
      <c r="J140" s="47" t="s">
        <v>333</v>
      </c>
      <c r="K140" s="48"/>
      <c r="L140" s="83"/>
      <c r="M140" s="84"/>
      <c r="R140" s="85"/>
      <c r="S140" s="85"/>
    </row>
    <row r="141" spans="1:19" hidden="1" x14ac:dyDescent="0.2">
      <c r="A141" s="40">
        <v>79.857142857142904</v>
      </c>
      <c r="B141" s="41" t="s">
        <v>250</v>
      </c>
      <c r="C141" s="41" t="s">
        <v>284</v>
      </c>
      <c r="D141" s="41" t="s">
        <v>257</v>
      </c>
      <c r="E141" s="41" t="s">
        <v>267</v>
      </c>
      <c r="F141" s="41" t="s">
        <v>303</v>
      </c>
      <c r="G141" s="41" t="s">
        <v>249</v>
      </c>
      <c r="H141" s="41" t="s">
        <v>251</v>
      </c>
      <c r="I141" s="45" t="s">
        <v>422</v>
      </c>
      <c r="J141" s="47" t="s">
        <v>325</v>
      </c>
      <c r="K141" s="48"/>
      <c r="L141" s="83">
        <f>L142</f>
        <v>0</v>
      </c>
      <c r="M141" s="84"/>
      <c r="R141" s="85"/>
      <c r="S141" s="85"/>
    </row>
    <row r="142" spans="1:19" hidden="1" x14ac:dyDescent="0.2">
      <c r="A142" s="40">
        <v>80.428571428571502</v>
      </c>
      <c r="B142" s="41" t="s">
        <v>293</v>
      </c>
      <c r="C142" s="41" t="s">
        <v>284</v>
      </c>
      <c r="D142" s="41" t="s">
        <v>257</v>
      </c>
      <c r="E142" s="41" t="s">
        <v>267</v>
      </c>
      <c r="F142" s="41" t="s">
        <v>303</v>
      </c>
      <c r="G142" s="41" t="s">
        <v>262</v>
      </c>
      <c r="H142" s="41" t="s">
        <v>251</v>
      </c>
      <c r="I142" s="45" t="s">
        <v>423</v>
      </c>
      <c r="J142" s="47" t="s">
        <v>304</v>
      </c>
      <c r="K142" s="48"/>
      <c r="L142" s="83"/>
      <c r="M142" s="84">
        <v>19670</v>
      </c>
      <c r="R142" s="85"/>
      <c r="S142" s="85"/>
    </row>
    <row r="143" spans="1:19" ht="15.75" hidden="1" customHeight="1" x14ac:dyDescent="0.2">
      <c r="A143" s="40">
        <v>81</v>
      </c>
      <c r="B143" s="41" t="s">
        <v>293</v>
      </c>
      <c r="C143" s="41" t="s">
        <v>284</v>
      </c>
      <c r="D143" s="41" t="s">
        <v>268</v>
      </c>
      <c r="E143" s="41" t="s">
        <v>249</v>
      </c>
      <c r="F143" s="41" t="s">
        <v>250</v>
      </c>
      <c r="G143" s="41" t="s">
        <v>249</v>
      </c>
      <c r="H143" s="41" t="s">
        <v>251</v>
      </c>
      <c r="I143" s="45" t="s">
        <v>424</v>
      </c>
      <c r="J143" s="47" t="s">
        <v>240</v>
      </c>
      <c r="K143" s="48"/>
      <c r="L143" s="83">
        <f>L144</f>
        <v>0</v>
      </c>
      <c r="M143" s="84"/>
      <c r="R143" s="85"/>
      <c r="S143" s="85"/>
    </row>
    <row r="144" spans="1:19" ht="26.25" hidden="1" customHeight="1" x14ac:dyDescent="0.2">
      <c r="A144" s="40">
        <v>81.571428571428598</v>
      </c>
      <c r="B144" s="41" t="s">
        <v>293</v>
      </c>
      <c r="C144" s="41" t="s">
        <v>284</v>
      </c>
      <c r="D144" s="41" t="s">
        <v>268</v>
      </c>
      <c r="E144" s="41" t="s">
        <v>262</v>
      </c>
      <c r="F144" s="41" t="s">
        <v>250</v>
      </c>
      <c r="G144" s="41" t="s">
        <v>262</v>
      </c>
      <c r="H144" s="41" t="s">
        <v>251</v>
      </c>
      <c r="I144" s="45" t="s">
        <v>425</v>
      </c>
      <c r="J144" s="47" t="s">
        <v>241</v>
      </c>
      <c r="K144" s="48"/>
      <c r="L144" s="83"/>
      <c r="M144" s="84"/>
      <c r="R144" s="85"/>
      <c r="S144" s="85"/>
    </row>
    <row r="145" spans="1:19" ht="27" customHeight="1" x14ac:dyDescent="0.2">
      <c r="A145" s="57">
        <v>29</v>
      </c>
      <c r="B145" s="61" t="s">
        <v>250</v>
      </c>
      <c r="C145" s="61" t="s">
        <v>284</v>
      </c>
      <c r="D145" s="61" t="s">
        <v>257</v>
      </c>
      <c r="E145" s="61" t="s">
        <v>282</v>
      </c>
      <c r="F145" s="61" t="s">
        <v>250</v>
      </c>
      <c r="G145" s="61" t="s">
        <v>249</v>
      </c>
      <c r="H145" s="61" t="s">
        <v>251</v>
      </c>
      <c r="I145" s="72" t="s">
        <v>386</v>
      </c>
      <c r="J145" s="68" t="s">
        <v>443</v>
      </c>
      <c r="K145" s="73"/>
      <c r="L145" s="78">
        <f>L146+L149</f>
        <v>131.97</v>
      </c>
      <c r="M145" s="78">
        <f t="shared" ref="M145:S145" si="18">M146+M149</f>
        <v>0</v>
      </c>
      <c r="N145" s="78">
        <f t="shared" si="18"/>
        <v>0</v>
      </c>
      <c r="O145" s="78">
        <f t="shared" si="18"/>
        <v>0</v>
      </c>
      <c r="P145" s="78">
        <f t="shared" si="18"/>
        <v>0</v>
      </c>
      <c r="Q145" s="78">
        <f t="shared" si="18"/>
        <v>0</v>
      </c>
      <c r="R145" s="78">
        <f t="shared" si="18"/>
        <v>146.55000000000001</v>
      </c>
      <c r="S145" s="78">
        <f t="shared" si="18"/>
        <v>152.62</v>
      </c>
    </row>
    <row r="146" spans="1:19" ht="38.25" customHeight="1" x14ac:dyDescent="0.2">
      <c r="A146" s="57">
        <v>30</v>
      </c>
      <c r="B146" s="58" t="s">
        <v>250</v>
      </c>
      <c r="C146" s="58" t="s">
        <v>284</v>
      </c>
      <c r="D146" s="58" t="s">
        <v>257</v>
      </c>
      <c r="E146" s="58" t="s">
        <v>282</v>
      </c>
      <c r="F146" s="58" t="s">
        <v>347</v>
      </c>
      <c r="G146" s="58" t="s">
        <v>249</v>
      </c>
      <c r="H146" s="58" t="s">
        <v>251</v>
      </c>
      <c r="I146" s="70" t="s">
        <v>386</v>
      </c>
      <c r="J146" s="54" t="s">
        <v>0</v>
      </c>
      <c r="K146" s="48"/>
      <c r="L146" s="79">
        <f>L147</f>
        <v>2.93</v>
      </c>
      <c r="M146" s="79">
        <f t="shared" ref="M146:R146" si="19">M147</f>
        <v>0</v>
      </c>
      <c r="N146" s="79">
        <f t="shared" si="19"/>
        <v>0</v>
      </c>
      <c r="O146" s="79">
        <f t="shared" si="19"/>
        <v>0</v>
      </c>
      <c r="P146" s="79">
        <f t="shared" si="19"/>
        <v>0</v>
      </c>
      <c r="Q146" s="79">
        <f t="shared" si="19"/>
        <v>0</v>
      </c>
      <c r="R146" s="79">
        <f t="shared" si="19"/>
        <v>2.93</v>
      </c>
      <c r="S146" s="79">
        <f>S147</f>
        <v>2.93</v>
      </c>
    </row>
    <row r="147" spans="1:19" ht="39.75" customHeight="1" x14ac:dyDescent="0.2">
      <c r="A147" s="57">
        <v>31</v>
      </c>
      <c r="B147" s="58" t="s">
        <v>430</v>
      </c>
      <c r="C147" s="58" t="s">
        <v>284</v>
      </c>
      <c r="D147" s="58" t="s">
        <v>257</v>
      </c>
      <c r="E147" s="58" t="s">
        <v>282</v>
      </c>
      <c r="F147" s="58" t="s">
        <v>347</v>
      </c>
      <c r="G147" s="58" t="s">
        <v>354</v>
      </c>
      <c r="H147" s="58" t="s">
        <v>251</v>
      </c>
      <c r="I147" s="70" t="s">
        <v>386</v>
      </c>
      <c r="J147" s="54" t="s">
        <v>1</v>
      </c>
      <c r="K147" s="48"/>
      <c r="L147" s="79">
        <f>L148</f>
        <v>2.93</v>
      </c>
      <c r="M147" s="79">
        <f t="shared" ref="M147:S147" si="20">M148</f>
        <v>0</v>
      </c>
      <c r="N147" s="79">
        <f t="shared" si="20"/>
        <v>0</v>
      </c>
      <c r="O147" s="79">
        <f t="shared" si="20"/>
        <v>0</v>
      </c>
      <c r="P147" s="79">
        <f t="shared" si="20"/>
        <v>0</v>
      </c>
      <c r="Q147" s="79">
        <f t="shared" si="20"/>
        <v>0</v>
      </c>
      <c r="R147" s="79">
        <f t="shared" si="20"/>
        <v>2.93</v>
      </c>
      <c r="S147" s="79">
        <f t="shared" si="20"/>
        <v>2.93</v>
      </c>
    </row>
    <row r="148" spans="1:19" ht="51.75" customHeight="1" x14ac:dyDescent="0.2">
      <c r="A148" s="57">
        <v>32</v>
      </c>
      <c r="B148" s="74" t="s">
        <v>430</v>
      </c>
      <c r="C148" s="74" t="s">
        <v>284</v>
      </c>
      <c r="D148" s="74" t="s">
        <v>257</v>
      </c>
      <c r="E148" s="74" t="s">
        <v>282</v>
      </c>
      <c r="F148" s="74" t="s">
        <v>347</v>
      </c>
      <c r="G148" s="74" t="s">
        <v>354</v>
      </c>
      <c r="H148" s="74" t="s">
        <v>373</v>
      </c>
      <c r="I148" s="58" t="s">
        <v>386</v>
      </c>
      <c r="J148" s="56" t="s">
        <v>454</v>
      </c>
      <c r="K148" s="42"/>
      <c r="L148" s="79">
        <v>2.93</v>
      </c>
      <c r="M148" s="80"/>
      <c r="N148" s="81"/>
      <c r="O148" s="81"/>
      <c r="P148" s="81"/>
      <c r="Q148" s="81"/>
      <c r="R148" s="82">
        <v>2.93</v>
      </c>
      <c r="S148" s="82">
        <v>2.93</v>
      </c>
    </row>
    <row r="149" spans="1:19" ht="41.25" customHeight="1" x14ac:dyDescent="0.2">
      <c r="A149" s="57">
        <v>33</v>
      </c>
      <c r="B149" s="74" t="s">
        <v>250</v>
      </c>
      <c r="C149" s="74" t="s">
        <v>284</v>
      </c>
      <c r="D149" s="74" t="s">
        <v>257</v>
      </c>
      <c r="E149" s="74" t="s">
        <v>384</v>
      </c>
      <c r="F149" s="74" t="s">
        <v>385</v>
      </c>
      <c r="G149" s="74" t="s">
        <v>249</v>
      </c>
      <c r="H149" s="74" t="s">
        <v>251</v>
      </c>
      <c r="I149" s="58" t="s">
        <v>386</v>
      </c>
      <c r="J149" s="56" t="s">
        <v>455</v>
      </c>
      <c r="K149" s="42"/>
      <c r="L149" s="79">
        <f>L150</f>
        <v>129.04</v>
      </c>
      <c r="M149" s="79">
        <f t="shared" ref="M149:S149" si="21">M150</f>
        <v>0</v>
      </c>
      <c r="N149" s="79">
        <f t="shared" si="21"/>
        <v>0</v>
      </c>
      <c r="O149" s="79">
        <f t="shared" si="21"/>
        <v>0</v>
      </c>
      <c r="P149" s="79">
        <f t="shared" si="21"/>
        <v>0</v>
      </c>
      <c r="Q149" s="79">
        <f t="shared" si="21"/>
        <v>0</v>
      </c>
      <c r="R149" s="79">
        <f t="shared" si="21"/>
        <v>143.62</v>
      </c>
      <c r="S149" s="79">
        <f t="shared" si="21"/>
        <v>149.69</v>
      </c>
    </row>
    <row r="150" spans="1:19" ht="51.75" customHeight="1" x14ac:dyDescent="0.2">
      <c r="A150" s="57">
        <v>34</v>
      </c>
      <c r="B150" s="58" t="s">
        <v>430</v>
      </c>
      <c r="C150" s="58" t="s">
        <v>284</v>
      </c>
      <c r="D150" s="58" t="s">
        <v>257</v>
      </c>
      <c r="E150" s="58" t="s">
        <v>384</v>
      </c>
      <c r="F150" s="58" t="s">
        <v>385</v>
      </c>
      <c r="G150" s="58" t="s">
        <v>354</v>
      </c>
      <c r="H150" s="58" t="s">
        <v>251</v>
      </c>
      <c r="I150" s="58" t="s">
        <v>386</v>
      </c>
      <c r="J150" s="56" t="s">
        <v>456</v>
      </c>
      <c r="K150" s="42"/>
      <c r="L150" s="79">
        <v>129.04</v>
      </c>
      <c r="M150" s="80"/>
      <c r="N150" s="81"/>
      <c r="O150" s="81"/>
      <c r="P150" s="81"/>
      <c r="Q150" s="81"/>
      <c r="R150" s="82">
        <v>143.62</v>
      </c>
      <c r="S150" s="82">
        <v>149.69</v>
      </c>
    </row>
    <row r="151" spans="1:19" ht="18.75" customHeight="1" x14ac:dyDescent="0.2">
      <c r="A151" s="57">
        <v>35</v>
      </c>
      <c r="B151" s="61" t="s">
        <v>250</v>
      </c>
      <c r="C151" s="61" t="s">
        <v>284</v>
      </c>
      <c r="D151" s="61" t="s">
        <v>257</v>
      </c>
      <c r="E151" s="61" t="s">
        <v>3</v>
      </c>
      <c r="F151" s="61" t="s">
        <v>250</v>
      </c>
      <c r="G151" s="61" t="s">
        <v>249</v>
      </c>
      <c r="H151" s="61" t="s">
        <v>251</v>
      </c>
      <c r="I151" s="61" t="s">
        <v>386</v>
      </c>
      <c r="J151" s="62" t="s">
        <v>363</v>
      </c>
      <c r="K151" s="66"/>
      <c r="L151" s="78">
        <f t="shared" ref="L151:S151" si="22">L152</f>
        <v>10758.43</v>
      </c>
      <c r="M151" s="78">
        <f t="shared" si="22"/>
        <v>0</v>
      </c>
      <c r="N151" s="78">
        <f t="shared" si="22"/>
        <v>0</v>
      </c>
      <c r="O151" s="78">
        <f t="shared" si="22"/>
        <v>0</v>
      </c>
      <c r="P151" s="78">
        <f t="shared" si="22"/>
        <v>0</v>
      </c>
      <c r="Q151" s="78">
        <f t="shared" si="22"/>
        <v>0</v>
      </c>
      <c r="R151" s="78">
        <f t="shared" si="22"/>
        <v>11694.36</v>
      </c>
      <c r="S151" s="78">
        <f t="shared" si="22"/>
        <v>11694.36</v>
      </c>
    </row>
    <row r="152" spans="1:19" ht="26.25" customHeight="1" x14ac:dyDescent="0.2">
      <c r="A152" s="57">
        <v>36</v>
      </c>
      <c r="B152" s="58" t="s">
        <v>250</v>
      </c>
      <c r="C152" s="58" t="s">
        <v>284</v>
      </c>
      <c r="D152" s="58" t="s">
        <v>257</v>
      </c>
      <c r="E152" s="58" t="s">
        <v>383</v>
      </c>
      <c r="F152" s="58" t="s">
        <v>303</v>
      </c>
      <c r="G152" s="58" t="s">
        <v>249</v>
      </c>
      <c r="H152" s="58" t="s">
        <v>251</v>
      </c>
      <c r="I152" s="58" t="s">
        <v>386</v>
      </c>
      <c r="J152" s="54" t="s">
        <v>362</v>
      </c>
      <c r="K152" s="48"/>
      <c r="L152" s="79">
        <f>L156</f>
        <v>10758.43</v>
      </c>
      <c r="M152" s="79">
        <f t="shared" ref="M152:S152" si="23">M156</f>
        <v>0</v>
      </c>
      <c r="N152" s="79">
        <f t="shared" si="23"/>
        <v>0</v>
      </c>
      <c r="O152" s="79">
        <f t="shared" si="23"/>
        <v>0</v>
      </c>
      <c r="P152" s="79">
        <f t="shared" si="23"/>
        <v>0</v>
      </c>
      <c r="Q152" s="79">
        <f t="shared" si="23"/>
        <v>0</v>
      </c>
      <c r="R152" s="79">
        <f t="shared" si="23"/>
        <v>11694.36</v>
      </c>
      <c r="S152" s="79">
        <f t="shared" si="23"/>
        <v>11694.36</v>
      </c>
    </row>
    <row r="153" spans="1:19" ht="38.25" hidden="1" x14ac:dyDescent="0.2">
      <c r="A153" s="57">
        <v>90.714285714285793</v>
      </c>
      <c r="B153" s="58" t="s">
        <v>250</v>
      </c>
      <c r="C153" s="58" t="s">
        <v>289</v>
      </c>
      <c r="D153" s="58" t="s">
        <v>266</v>
      </c>
      <c r="E153" s="58" t="s">
        <v>249</v>
      </c>
      <c r="F153" s="58" t="s">
        <v>250</v>
      </c>
      <c r="G153" s="58" t="s">
        <v>249</v>
      </c>
      <c r="H153" s="58" t="s">
        <v>251</v>
      </c>
      <c r="I153" s="58" t="s">
        <v>285</v>
      </c>
      <c r="J153" s="54" t="s">
        <v>319</v>
      </c>
      <c r="K153" s="42"/>
      <c r="L153" s="79">
        <f>L154</f>
        <v>0</v>
      </c>
      <c r="M153" s="80"/>
      <c r="N153" s="81"/>
      <c r="O153" s="81"/>
      <c r="P153" s="81"/>
      <c r="Q153" s="81"/>
      <c r="R153" s="82"/>
      <c r="S153" s="82"/>
    </row>
    <row r="154" spans="1:19" hidden="1" x14ac:dyDescent="0.2">
      <c r="A154" s="57">
        <v>91.285714285714306</v>
      </c>
      <c r="B154" s="58" t="s">
        <v>250</v>
      </c>
      <c r="C154" s="58" t="s">
        <v>289</v>
      </c>
      <c r="D154" s="58" t="s">
        <v>266</v>
      </c>
      <c r="E154" s="58" t="s">
        <v>257</v>
      </c>
      <c r="F154" s="58" t="s">
        <v>250</v>
      </c>
      <c r="G154" s="58" t="s">
        <v>249</v>
      </c>
      <c r="H154" s="58" t="s">
        <v>251</v>
      </c>
      <c r="I154" s="58" t="s">
        <v>386</v>
      </c>
      <c r="J154" s="54" t="s">
        <v>320</v>
      </c>
      <c r="K154" s="42"/>
      <c r="L154" s="79">
        <f>L155</f>
        <v>0</v>
      </c>
      <c r="M154" s="80"/>
      <c r="N154" s="81"/>
      <c r="O154" s="81"/>
      <c r="P154" s="81"/>
      <c r="Q154" s="81"/>
      <c r="R154" s="82"/>
      <c r="S154" s="82"/>
    </row>
    <row r="155" spans="1:19" ht="39.75" hidden="1" customHeight="1" x14ac:dyDescent="0.2">
      <c r="A155" s="57">
        <v>91.857142857142904</v>
      </c>
      <c r="B155" s="58" t="s">
        <v>321</v>
      </c>
      <c r="C155" s="58" t="s">
        <v>289</v>
      </c>
      <c r="D155" s="58" t="s">
        <v>266</v>
      </c>
      <c r="E155" s="58" t="s">
        <v>257</v>
      </c>
      <c r="F155" s="58" t="s">
        <v>271</v>
      </c>
      <c r="G155" s="58" t="s">
        <v>262</v>
      </c>
      <c r="H155" s="58" t="s">
        <v>251</v>
      </c>
      <c r="I155" s="58" t="s">
        <v>386</v>
      </c>
      <c r="J155" s="54" t="s">
        <v>322</v>
      </c>
      <c r="K155" s="42"/>
      <c r="L155" s="79"/>
      <c r="M155" s="80"/>
      <c r="N155" s="81"/>
      <c r="O155" s="81"/>
      <c r="P155" s="81"/>
      <c r="Q155" s="81"/>
      <c r="R155" s="82"/>
      <c r="S155" s="82"/>
    </row>
    <row r="156" spans="1:19" ht="27.75" customHeight="1" x14ac:dyDescent="0.2">
      <c r="A156" s="57">
        <v>37</v>
      </c>
      <c r="B156" s="58" t="s">
        <v>430</v>
      </c>
      <c r="C156" s="58" t="s">
        <v>284</v>
      </c>
      <c r="D156" s="58" t="s">
        <v>257</v>
      </c>
      <c r="E156" s="58" t="s">
        <v>383</v>
      </c>
      <c r="F156" s="58" t="s">
        <v>303</v>
      </c>
      <c r="G156" s="58" t="s">
        <v>354</v>
      </c>
      <c r="H156" s="58" t="s">
        <v>251</v>
      </c>
      <c r="I156" s="58" t="s">
        <v>386</v>
      </c>
      <c r="J156" s="54" t="s">
        <v>2</v>
      </c>
      <c r="K156" s="42"/>
      <c r="L156" s="79">
        <f>L157+L160+L161+L158+L159</f>
        <v>10758.43</v>
      </c>
      <c r="M156" s="79">
        <f>M157+M160+M161</f>
        <v>0</v>
      </c>
      <c r="N156" s="79">
        <f>N157+N160+N161</f>
        <v>0</v>
      </c>
      <c r="O156" s="79">
        <f>O157+O160+O161</f>
        <v>0</v>
      </c>
      <c r="P156" s="79">
        <f>P157+P160+P161</f>
        <v>0</v>
      </c>
      <c r="Q156" s="79">
        <f>Q157+Q160+Q161</f>
        <v>0</v>
      </c>
      <c r="R156" s="79">
        <f>R158+R160+R161</f>
        <v>11694.36</v>
      </c>
      <c r="S156" s="79">
        <f>S158+S160+S161</f>
        <v>11694.36</v>
      </c>
    </row>
    <row r="157" spans="1:19" ht="54.75" hidden="1" customHeight="1" x14ac:dyDescent="0.2">
      <c r="A157" s="57">
        <v>44</v>
      </c>
      <c r="B157" s="58" t="s">
        <v>430</v>
      </c>
      <c r="C157" s="58" t="s">
        <v>284</v>
      </c>
      <c r="D157" s="58" t="s">
        <v>257</v>
      </c>
      <c r="E157" s="58" t="s">
        <v>383</v>
      </c>
      <c r="F157" s="58" t="s">
        <v>303</v>
      </c>
      <c r="G157" s="58" t="s">
        <v>354</v>
      </c>
      <c r="H157" s="58" t="s">
        <v>459</v>
      </c>
      <c r="I157" s="58" t="s">
        <v>386</v>
      </c>
      <c r="J157" s="88" t="s">
        <v>461</v>
      </c>
      <c r="K157" s="42"/>
      <c r="L157" s="79">
        <v>0</v>
      </c>
      <c r="M157" s="80"/>
      <c r="N157" s="81"/>
      <c r="O157" s="81"/>
      <c r="P157" s="81"/>
      <c r="Q157" s="81"/>
      <c r="R157" s="82">
        <v>0</v>
      </c>
      <c r="S157" s="82">
        <v>0</v>
      </c>
    </row>
    <row r="158" spans="1:19" ht="54.75" customHeight="1" x14ac:dyDescent="0.2">
      <c r="A158" s="57">
        <v>38</v>
      </c>
      <c r="B158" s="58" t="s">
        <v>430</v>
      </c>
      <c r="C158" s="58" t="s">
        <v>284</v>
      </c>
      <c r="D158" s="58" t="s">
        <v>257</v>
      </c>
      <c r="E158" s="58" t="s">
        <v>383</v>
      </c>
      <c r="F158" s="58" t="s">
        <v>303</v>
      </c>
      <c r="G158" s="58" t="s">
        <v>354</v>
      </c>
      <c r="H158" s="58" t="s">
        <v>374</v>
      </c>
      <c r="I158" s="58" t="s">
        <v>386</v>
      </c>
      <c r="J158" s="88" t="s">
        <v>462</v>
      </c>
      <c r="K158" s="42"/>
      <c r="L158" s="79">
        <v>8542.34</v>
      </c>
      <c r="M158" s="80"/>
      <c r="N158" s="81"/>
      <c r="O158" s="81"/>
      <c r="P158" s="81"/>
      <c r="Q158" s="81"/>
      <c r="R158" s="82">
        <v>9478.27</v>
      </c>
      <c r="S158" s="82">
        <v>9478.27</v>
      </c>
    </row>
    <row r="159" spans="1:19" ht="45" hidden="1" customHeight="1" x14ac:dyDescent="0.2">
      <c r="A159" s="57">
        <v>46</v>
      </c>
      <c r="B159" s="58" t="s">
        <v>430</v>
      </c>
      <c r="C159" s="58" t="s">
        <v>284</v>
      </c>
      <c r="D159" s="58" t="s">
        <v>257</v>
      </c>
      <c r="E159" s="58" t="s">
        <v>383</v>
      </c>
      <c r="F159" s="58" t="s">
        <v>303</v>
      </c>
      <c r="G159" s="58" t="s">
        <v>354</v>
      </c>
      <c r="H159" s="58" t="s">
        <v>446</v>
      </c>
      <c r="I159" s="58" t="s">
        <v>386</v>
      </c>
      <c r="J159" s="88" t="s">
        <v>457</v>
      </c>
      <c r="K159" s="42"/>
      <c r="L159" s="79">
        <v>0</v>
      </c>
      <c r="M159" s="80"/>
      <c r="N159" s="81"/>
      <c r="O159" s="81"/>
      <c r="P159" s="81"/>
      <c r="Q159" s="81"/>
      <c r="R159" s="82">
        <v>0</v>
      </c>
      <c r="S159" s="82">
        <v>0</v>
      </c>
    </row>
    <row r="160" spans="1:19" ht="39.75" hidden="1" customHeight="1" x14ac:dyDescent="0.2">
      <c r="A160" s="57">
        <v>47</v>
      </c>
      <c r="B160" s="58" t="s">
        <v>430</v>
      </c>
      <c r="C160" s="58" t="s">
        <v>284</v>
      </c>
      <c r="D160" s="58" t="s">
        <v>257</v>
      </c>
      <c r="E160" s="58" t="s">
        <v>383</v>
      </c>
      <c r="F160" s="58" t="s">
        <v>303</v>
      </c>
      <c r="G160" s="58" t="s">
        <v>354</v>
      </c>
      <c r="H160" s="58" t="s">
        <v>460</v>
      </c>
      <c r="I160" s="58" t="s">
        <v>386</v>
      </c>
      <c r="J160" s="88" t="s">
        <v>463</v>
      </c>
      <c r="K160" s="42"/>
      <c r="L160" s="79">
        <v>0</v>
      </c>
      <c r="M160" s="80"/>
      <c r="N160" s="81"/>
      <c r="O160" s="81"/>
      <c r="P160" s="81"/>
      <c r="Q160" s="81"/>
      <c r="R160" s="82">
        <v>0</v>
      </c>
      <c r="S160" s="82">
        <v>0</v>
      </c>
    </row>
    <row r="161" spans="1:19" ht="53.25" customHeight="1" x14ac:dyDescent="0.2">
      <c r="A161" s="57">
        <v>39</v>
      </c>
      <c r="B161" s="58" t="s">
        <v>430</v>
      </c>
      <c r="C161" s="58" t="s">
        <v>284</v>
      </c>
      <c r="D161" s="58" t="s">
        <v>257</v>
      </c>
      <c r="E161" s="58" t="s">
        <v>383</v>
      </c>
      <c r="F161" s="58" t="s">
        <v>303</v>
      </c>
      <c r="G161" s="58" t="s">
        <v>354</v>
      </c>
      <c r="H161" s="58" t="s">
        <v>445</v>
      </c>
      <c r="I161" s="58" t="s">
        <v>386</v>
      </c>
      <c r="J161" s="56" t="s">
        <v>458</v>
      </c>
      <c r="K161" s="42"/>
      <c r="L161" s="79">
        <v>2216.09</v>
      </c>
      <c r="M161" s="80"/>
      <c r="N161" s="81"/>
      <c r="O161" s="81"/>
      <c r="P161" s="81"/>
      <c r="Q161" s="81"/>
      <c r="R161" s="82">
        <v>2216.09</v>
      </c>
      <c r="S161" s="82">
        <v>2216.09</v>
      </c>
    </row>
    <row r="162" spans="1:19" x14ac:dyDescent="0.2">
      <c r="A162" s="57">
        <v>40</v>
      </c>
      <c r="B162" s="49"/>
      <c r="C162" s="49"/>
      <c r="D162" s="49"/>
      <c r="E162" s="49"/>
      <c r="F162" s="49"/>
      <c r="G162" s="49"/>
      <c r="H162" s="49"/>
      <c r="I162" s="49"/>
      <c r="J162" s="62" t="s">
        <v>45</v>
      </c>
      <c r="K162" s="71"/>
      <c r="L162" s="78">
        <f>L96+L97</f>
        <v>16366.720000000001</v>
      </c>
      <c r="M162" s="78" t="e">
        <f t="shared" ref="M162:S162" si="24">M96+M97</f>
        <v>#REF!</v>
      </c>
      <c r="N162" s="78" t="e">
        <f t="shared" si="24"/>
        <v>#REF!</v>
      </c>
      <c r="O162" s="78" t="e">
        <f t="shared" si="24"/>
        <v>#REF!</v>
      </c>
      <c r="P162" s="78" t="e">
        <f t="shared" si="24"/>
        <v>#REF!</v>
      </c>
      <c r="Q162" s="78" t="e">
        <f t="shared" si="24"/>
        <v>#REF!</v>
      </c>
      <c r="R162" s="78">
        <f t="shared" si="24"/>
        <v>16410.13</v>
      </c>
      <c r="S162" s="78">
        <f t="shared" si="24"/>
        <v>16588.57</v>
      </c>
    </row>
    <row r="163" spans="1:19" hidden="1" x14ac:dyDescent="0.2">
      <c r="A163" s="40">
        <v>148</v>
      </c>
    </row>
    <row r="164" spans="1:19" hidden="1" x14ac:dyDescent="0.2">
      <c r="A164" s="40">
        <v>149</v>
      </c>
      <c r="J164" s="53" t="s">
        <v>214</v>
      </c>
      <c r="L164" s="76">
        <v>45</v>
      </c>
      <c r="N164" s="76" t="s">
        <v>219</v>
      </c>
    </row>
    <row r="165" spans="1:19" hidden="1" x14ac:dyDescent="0.2">
      <c r="A165" s="40">
        <v>150</v>
      </c>
      <c r="J165" s="53" t="s">
        <v>215</v>
      </c>
      <c r="L165" s="76">
        <f>7222+3955</f>
        <v>11177</v>
      </c>
      <c r="N165" s="76" t="s">
        <v>219</v>
      </c>
    </row>
    <row r="166" spans="1:19" hidden="1" x14ac:dyDescent="0.2">
      <c r="A166" s="40">
        <v>151</v>
      </c>
      <c r="J166" s="53" t="s">
        <v>216</v>
      </c>
      <c r="L166" s="76">
        <v>2745.4</v>
      </c>
      <c r="N166" s="76" t="s">
        <v>219</v>
      </c>
    </row>
    <row r="167" spans="1:19" hidden="1" x14ac:dyDescent="0.2">
      <c r="A167" s="40">
        <v>152</v>
      </c>
      <c r="J167" s="53" t="s">
        <v>217</v>
      </c>
      <c r="L167" s="76">
        <v>1920</v>
      </c>
      <c r="N167" s="76" t="s">
        <v>219</v>
      </c>
    </row>
    <row r="168" spans="1:19" hidden="1" x14ac:dyDescent="0.2">
      <c r="A168" s="40">
        <v>153</v>
      </c>
      <c r="J168" s="53" t="s">
        <v>218</v>
      </c>
      <c r="L168" s="76">
        <v>117</v>
      </c>
      <c r="N168" s="76" t="s">
        <v>219</v>
      </c>
    </row>
    <row r="169" spans="1:19" hidden="1" x14ac:dyDescent="0.2">
      <c r="A169" s="40">
        <v>154</v>
      </c>
      <c r="L169" s="76">
        <f>SUM(L164:L168)</f>
        <v>16004.4</v>
      </c>
    </row>
    <row r="170" spans="1:19" hidden="1" x14ac:dyDescent="0.2">
      <c r="A170" s="40">
        <v>155</v>
      </c>
    </row>
    <row r="171" spans="1:19" hidden="1" x14ac:dyDescent="0.2">
      <c r="A171" s="40">
        <v>156</v>
      </c>
      <c r="J171" s="53" t="s">
        <v>234</v>
      </c>
      <c r="L171" s="76">
        <v>1546.8</v>
      </c>
      <c r="N171" s="76" t="s">
        <v>219</v>
      </c>
    </row>
    <row r="172" spans="1:19" hidden="1" x14ac:dyDescent="0.2">
      <c r="A172" s="40">
        <v>157</v>
      </c>
      <c r="J172" s="53" t="s">
        <v>220</v>
      </c>
      <c r="L172" s="76">
        <v>99</v>
      </c>
      <c r="N172" s="76" t="s">
        <v>219</v>
      </c>
    </row>
    <row r="173" spans="1:19" hidden="1" x14ac:dyDescent="0.2">
      <c r="A173" s="40">
        <v>158</v>
      </c>
      <c r="J173" s="53" t="s">
        <v>221</v>
      </c>
      <c r="L173" s="76">
        <v>1090.4000000000001</v>
      </c>
      <c r="N173" s="76" t="s">
        <v>219</v>
      </c>
    </row>
    <row r="174" spans="1:19" hidden="1" x14ac:dyDescent="0.2">
      <c r="A174" s="40">
        <v>159</v>
      </c>
      <c r="J174" s="53" t="s">
        <v>222</v>
      </c>
      <c r="L174" s="76">
        <v>-3937.6</v>
      </c>
      <c r="N174" s="76" t="s">
        <v>219</v>
      </c>
    </row>
    <row r="175" spans="1:19" hidden="1" x14ac:dyDescent="0.2">
      <c r="A175" s="40">
        <v>160</v>
      </c>
      <c r="J175" s="53" t="s">
        <v>223</v>
      </c>
      <c r="L175" s="76">
        <v>179.8</v>
      </c>
      <c r="N175" s="76" t="s">
        <v>219</v>
      </c>
    </row>
    <row r="176" spans="1:19" hidden="1" x14ac:dyDescent="0.2">
      <c r="A176" s="40">
        <v>161</v>
      </c>
      <c r="J176" s="53" t="s">
        <v>224</v>
      </c>
      <c r="L176" s="76">
        <v>703.75900000000001</v>
      </c>
      <c r="N176" s="76" t="s">
        <v>219</v>
      </c>
    </row>
    <row r="177" spans="1:14" hidden="1" x14ac:dyDescent="0.2">
      <c r="A177" s="40">
        <v>162</v>
      </c>
      <c r="J177" s="53" t="s">
        <v>225</v>
      </c>
      <c r="L177" s="76">
        <v>-930</v>
      </c>
      <c r="N177" s="76" t="s">
        <v>219</v>
      </c>
    </row>
    <row r="178" spans="1:14" hidden="1" x14ac:dyDescent="0.2">
      <c r="A178" s="40">
        <v>163</v>
      </c>
      <c r="J178" s="53" t="s">
        <v>226</v>
      </c>
      <c r="L178" s="76">
        <v>14456</v>
      </c>
      <c r="N178" s="76" t="s">
        <v>219</v>
      </c>
    </row>
    <row r="179" spans="1:14" hidden="1" x14ac:dyDescent="0.2">
      <c r="A179" s="40">
        <v>164</v>
      </c>
      <c r="J179" s="53" t="s">
        <v>227</v>
      </c>
      <c r="L179" s="76">
        <v>11.9</v>
      </c>
      <c r="N179" s="76" t="s">
        <v>219</v>
      </c>
    </row>
    <row r="180" spans="1:14" hidden="1" x14ac:dyDescent="0.2">
      <c r="A180" s="40">
        <v>165</v>
      </c>
      <c r="J180" s="53" t="s">
        <v>228</v>
      </c>
      <c r="L180" s="76">
        <v>-2.5</v>
      </c>
      <c r="N180" s="76" t="s">
        <v>219</v>
      </c>
    </row>
    <row r="181" spans="1:14" hidden="1" x14ac:dyDescent="0.2">
      <c r="A181" s="40">
        <v>166</v>
      </c>
      <c r="J181" s="53" t="s">
        <v>236</v>
      </c>
      <c r="L181" s="76">
        <v>611.1</v>
      </c>
      <c r="N181" s="76" t="s">
        <v>219</v>
      </c>
    </row>
    <row r="182" spans="1:14" hidden="1" x14ac:dyDescent="0.2">
      <c r="A182" s="40">
        <v>167</v>
      </c>
      <c r="J182" s="53" t="s">
        <v>229</v>
      </c>
      <c r="L182" s="76">
        <v>146.4</v>
      </c>
      <c r="N182" s="76" t="s">
        <v>219</v>
      </c>
    </row>
    <row r="183" spans="1:14" hidden="1" x14ac:dyDescent="0.2">
      <c r="A183" s="40">
        <v>168</v>
      </c>
      <c r="J183" s="53" t="s">
        <v>230</v>
      </c>
      <c r="L183" s="76">
        <v>20.7</v>
      </c>
      <c r="N183" s="76" t="s">
        <v>219</v>
      </c>
    </row>
    <row r="184" spans="1:14" hidden="1" x14ac:dyDescent="0.2">
      <c r="A184" s="40">
        <v>169</v>
      </c>
      <c r="J184" s="53" t="s">
        <v>231</v>
      </c>
      <c r="L184" s="76">
        <v>-10695.8</v>
      </c>
      <c r="N184" s="76" t="s">
        <v>219</v>
      </c>
    </row>
    <row r="185" spans="1:14" hidden="1" x14ac:dyDescent="0.2">
      <c r="A185" s="40">
        <v>170</v>
      </c>
      <c r="J185" s="53" t="s">
        <v>232</v>
      </c>
      <c r="L185" s="76">
        <v>2</v>
      </c>
      <c r="N185" s="76" t="s">
        <v>219</v>
      </c>
    </row>
    <row r="186" spans="1:14" hidden="1" x14ac:dyDescent="0.2">
      <c r="A186" s="40">
        <v>171</v>
      </c>
      <c r="J186" s="53" t="s">
        <v>233</v>
      </c>
      <c r="L186" s="76">
        <v>1078.8</v>
      </c>
      <c r="N186" s="76" t="s">
        <v>219</v>
      </c>
    </row>
    <row r="187" spans="1:14" hidden="1" x14ac:dyDescent="0.2">
      <c r="A187" s="40">
        <v>172</v>
      </c>
      <c r="L187" s="76">
        <f>SUM(L171:L186)</f>
        <v>4380.7590000000009</v>
      </c>
    </row>
    <row r="188" spans="1:14" hidden="1" x14ac:dyDescent="0.2">
      <c r="A188" s="40">
        <v>173</v>
      </c>
    </row>
    <row r="189" spans="1:14" hidden="1" x14ac:dyDescent="0.2">
      <c r="A189" s="75">
        <v>174</v>
      </c>
      <c r="J189" s="53" t="s">
        <v>235</v>
      </c>
      <c r="L189" s="76">
        <v>1381.7</v>
      </c>
      <c r="N189" s="76" t="s">
        <v>219</v>
      </c>
    </row>
    <row r="191" spans="1:14" x14ac:dyDescent="0.2">
      <c r="A191" s="51"/>
    </row>
  </sheetData>
  <mergeCells count="18">
    <mergeCell ref="J1:S1"/>
    <mergeCell ref="J2:S2"/>
    <mergeCell ref="J3:S3"/>
    <mergeCell ref="L13:L14"/>
    <mergeCell ref="J4:S4"/>
    <mergeCell ref="R13:R14"/>
    <mergeCell ref="S13:S14"/>
    <mergeCell ref="J13:J14"/>
    <mergeCell ref="A13:A14"/>
    <mergeCell ref="J5:L5"/>
    <mergeCell ref="J6:L6"/>
    <mergeCell ref="J7:L7"/>
    <mergeCell ref="J9:L9"/>
    <mergeCell ref="J8:L8"/>
    <mergeCell ref="B11:L11"/>
    <mergeCell ref="B12:L12"/>
    <mergeCell ref="B10:L10"/>
    <mergeCell ref="B13:I13"/>
  </mergeCells>
  <phoneticPr fontId="2" type="noConversion"/>
  <pageMargins left="0.31496062992125984" right="0.11811023622047245" top="0.55118110236220474" bottom="0.39370078740157483" header="0.31496062992125984" footer="0.11811023622047245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уточдек</vt:lpstr>
      <vt:lpstr>2007-1чтение</vt:lpstr>
      <vt:lpstr>2021</vt:lpstr>
    </vt:vector>
  </TitlesOfParts>
  <Company>ФУЭ администрации Мотыгинского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Савельева Р.Г.</dc:creator>
  <cp:lastModifiedBy>admin</cp:lastModifiedBy>
  <cp:lastPrinted>2024-11-01T04:06:13Z</cp:lastPrinted>
  <dcterms:created xsi:type="dcterms:W3CDTF">2005-11-20T02:14:16Z</dcterms:created>
  <dcterms:modified xsi:type="dcterms:W3CDTF">2024-12-19T08:40:22Z</dcterms:modified>
</cp:coreProperties>
</file>